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435"/>
  </bookViews>
  <sheets>
    <sheet name="прилож 2" sheetId="3" r:id="rId1"/>
    <sheet name="прилож 1" sheetId="1" r:id="rId2"/>
  </sheets>
  <definedNames>
    <definedName name="_xlnm.Print_Titles" localSheetId="1">'прилож 1'!$D:$D,'прилож 1'!$3:$6</definedName>
    <definedName name="_xlnm.Print_Area" localSheetId="1">'прилож 1'!$A$1:$AP$110</definedName>
  </definedNames>
  <calcPr calcId="162913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6" i="3" l="1"/>
  <c r="E116" i="3"/>
  <c r="F114" i="3"/>
  <c r="F112" i="3"/>
  <c r="E112" i="3"/>
  <c r="F66" i="3" l="1"/>
  <c r="E66" i="3"/>
  <c r="F65" i="3"/>
  <c r="E65" i="3"/>
  <c r="F56" i="3"/>
  <c r="E56" i="3"/>
  <c r="F55" i="3"/>
  <c r="E55" i="3"/>
  <c r="E51" i="3"/>
  <c r="F51" i="3"/>
  <c r="F46" i="3" l="1"/>
  <c r="E46" i="3"/>
  <c r="F134" i="3" l="1"/>
  <c r="F135" i="3" s="1"/>
  <c r="E134" i="3"/>
  <c r="E135" i="3" s="1"/>
  <c r="E130" i="3"/>
  <c r="F130" i="3"/>
  <c r="N103" i="1" l="1"/>
  <c r="M103" i="1"/>
  <c r="F25" i="3" l="1"/>
  <c r="E25" i="3"/>
  <c r="E114" i="3" l="1"/>
  <c r="F94" i="3"/>
  <c r="E94" i="3"/>
  <c r="F68" i="3"/>
  <c r="E68" i="3"/>
  <c r="F118" i="3" l="1"/>
  <c r="F119" i="3" s="1"/>
  <c r="E118" i="3"/>
  <c r="F9" i="3"/>
  <c r="E9" i="3"/>
  <c r="F16" i="3"/>
  <c r="E16" i="3"/>
  <c r="F19" i="3"/>
  <c r="E19" i="3"/>
  <c r="F23" i="3"/>
  <c r="E23" i="3"/>
  <c r="F28" i="3"/>
  <c r="E28" i="3"/>
  <c r="F31" i="3"/>
  <c r="E31" i="3"/>
  <c r="F34" i="3"/>
  <c r="E34" i="3"/>
  <c r="F38" i="3"/>
  <c r="E38" i="3"/>
  <c r="F41" i="3"/>
  <c r="E41" i="3"/>
  <c r="F44" i="3"/>
  <c r="E44" i="3"/>
  <c r="F79" i="3"/>
  <c r="E79" i="3"/>
  <c r="F88" i="3"/>
  <c r="F89" i="3" s="1"/>
  <c r="E88" i="3"/>
  <c r="E89" i="3" s="1"/>
  <c r="F101" i="3"/>
  <c r="F102" i="3" s="1"/>
  <c r="E101" i="3"/>
  <c r="E102" i="3" s="1"/>
  <c r="F125" i="3"/>
  <c r="E125" i="3"/>
  <c r="F122" i="3"/>
  <c r="E122" i="3"/>
  <c r="E47" i="3" l="1"/>
  <c r="E131" i="3"/>
  <c r="F131" i="3"/>
  <c r="F97" i="3"/>
  <c r="E97" i="3"/>
  <c r="F92" i="3"/>
  <c r="E92" i="3"/>
  <c r="F59" i="3"/>
  <c r="F60" i="3" s="1"/>
  <c r="E59" i="3"/>
  <c r="E60" i="3" s="1"/>
  <c r="F73" i="3"/>
  <c r="F74" i="3" s="1"/>
  <c r="E73" i="3"/>
  <c r="E74" i="3" s="1"/>
  <c r="E119" i="3"/>
  <c r="F110" i="3"/>
  <c r="E110" i="3"/>
  <c r="F85" i="3"/>
  <c r="E85" i="3"/>
  <c r="F47" i="3"/>
  <c r="F35" i="3"/>
  <c r="E35" i="3"/>
  <c r="E98" i="3" l="1"/>
  <c r="E136" i="3" s="1"/>
  <c r="F98" i="3"/>
  <c r="F136" i="3" s="1"/>
  <c r="AD28" i="1" l="1"/>
  <c r="AD18" i="1" l="1"/>
  <c r="AC18" i="1"/>
  <c r="AO10" i="1" l="1"/>
  <c r="AO28" i="1" l="1"/>
  <c r="E103" i="1" l="1"/>
  <c r="F103" i="1"/>
  <c r="G103" i="1"/>
  <c r="H103" i="1"/>
  <c r="K103" i="1"/>
  <c r="L103" i="1"/>
  <c r="O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I103" i="1" l="1"/>
  <c r="P103" i="1" l="1"/>
  <c r="J103" i="1"/>
  <c r="AP103" i="1" l="1"/>
  <c r="AO103" i="1"/>
</calcChain>
</file>

<file path=xl/sharedStrings.xml><?xml version="1.0" encoding="utf-8"?>
<sst xmlns="http://schemas.openxmlformats.org/spreadsheetml/2006/main" count="392" uniqueCount="194">
  <si>
    <t>Приложение 11 к протоколу заседания Комиссии по разработке ТП ОМС №32 от 29.12.2016г.</t>
  </si>
  <si>
    <t xml:space="preserve">Объемы предоставления помощи в рамках программы обязательного медицинского 
страхования на 2017 год </t>
  </si>
  <si>
    <t>Медицинские организации</t>
  </si>
  <si>
    <t>Амбулаторно-поликлиническая помощь</t>
  </si>
  <si>
    <t>Скорая медицинская помощь</t>
  </si>
  <si>
    <t>При заболеваниях</t>
  </si>
  <si>
    <t>В Центрах здоровья</t>
  </si>
  <si>
    <t xml:space="preserve">Диспансеризация взрослого населения I этап и профосмотры </t>
  </si>
  <si>
    <t xml:space="preserve">Диспансеризация взрослого населения II этап  </t>
  </si>
  <si>
    <t>Профилактические медицинские осмотры несовершеннолетних, диспансеризация детей сирот</t>
  </si>
  <si>
    <t>МРФ</t>
  </si>
  <si>
    <t>МУН</t>
  </si>
  <si>
    <t>ЗС</t>
  </si>
  <si>
    <t>лимит</t>
  </si>
  <si>
    <t>количество вызовов</t>
  </si>
  <si>
    <t>сумма</t>
  </si>
  <si>
    <t>560001</t>
  </si>
  <si>
    <t>ГБУЗ "ООКБ"</t>
  </si>
  <si>
    <t>Д</t>
  </si>
  <si>
    <t>ГАУЗ "OOКБ № 2"</t>
  </si>
  <si>
    <t>560003</t>
  </si>
  <si>
    <t>ГБУЗ "ОДКБ"</t>
  </si>
  <si>
    <t>560004</t>
  </si>
  <si>
    <t>ГБУЗ "ОС-ИЦМР" г. Соль-Илецк</t>
  </si>
  <si>
    <t>560005</t>
  </si>
  <si>
    <t>ГАУЗ "ООК стоматологическая поликлиника"</t>
  </si>
  <si>
    <t>560006</t>
  </si>
  <si>
    <t>ОФ ФГАУ "МНТК "Микрохирургия глаза" им.акад. С.Н.Федорова" Минздрава России</t>
  </si>
  <si>
    <t>560007</t>
  </si>
  <si>
    <t>ГБУЗ "ООКОД" г.Оренбург</t>
  </si>
  <si>
    <t>560008</t>
  </si>
  <si>
    <t>ГБУЗ "Орский онкологический диспансер"</t>
  </si>
  <si>
    <t>560009</t>
  </si>
  <si>
    <t>ГАУЗ "ОКВД" г. Оренбург</t>
  </si>
  <si>
    <t>ГБОУ ВО ОрГМУ Министерства здравоохранения РФ</t>
  </si>
  <si>
    <t>560015</t>
  </si>
  <si>
    <t>ГАУЗ "ОЦОЗСиР"</t>
  </si>
  <si>
    <t>ГБУЗ "ГКБ № 1" г.Оренбурга</t>
  </si>
  <si>
    <t>ГАУЗ "ГКБ № 2" г. Оренбурга</t>
  </si>
  <si>
    <t>ГАУЗ "ГКБ № 3" г.Оренбурга</t>
  </si>
  <si>
    <t>ГАУЗ "ГКБ № 4 " г. Оренбурга</t>
  </si>
  <si>
    <t>ГБУЗ "ГКБ № 5" г.Оренбурга</t>
  </si>
  <si>
    <t>ГАУЗ "ГКБ № 6" г.Оренбурга</t>
  </si>
  <si>
    <t>ГБУЗ  "ООКИБ" г.Оренбург</t>
  </si>
  <si>
    <t>ГАУЗ "ДГКБ" г. Оренбурга</t>
  </si>
  <si>
    <t>ГБУЗ "ОКПЦ" г.Оренбург</t>
  </si>
  <si>
    <t>ГАУЗ "ГКБ им. Н.И. Пирогова" г.Оренбурга</t>
  </si>
  <si>
    <t>ГБУЗ "ОЦМР"  г.Оренбург</t>
  </si>
  <si>
    <t>560027</t>
  </si>
  <si>
    <t>560029</t>
  </si>
  <si>
    <t>ГБУЗ "КССМП" г. Оренбурга</t>
  </si>
  <si>
    <t>560109</t>
  </si>
  <si>
    <t>ГАУЗ "ГБ № 1" г.Орска</t>
  </si>
  <si>
    <t>ГАУЗ "ГБ № 2" г.Орска</t>
  </si>
  <si>
    <t>ГАУЗ "ГБ №3" г. Орска</t>
  </si>
  <si>
    <t>ГАУЗ "ГБ № 4" г. Орска</t>
  </si>
  <si>
    <t>ГАУЗ  "ГБ № 5" г. Орска</t>
  </si>
  <si>
    <t>ГАУЗ "СП" г. Орска</t>
  </si>
  <si>
    <t>ГАУЗ "Орский ВФД"</t>
  </si>
  <si>
    <t>560037</t>
  </si>
  <si>
    <t>ГАУЗ "ССМП" г.Орска</t>
  </si>
  <si>
    <t>560110</t>
  </si>
  <si>
    <t>ГАУЗ "Больница скорой медицинской помощи" г.Новотроицка</t>
  </si>
  <si>
    <t>ГАУЗ "ДГБ" г. Новотроицка</t>
  </si>
  <si>
    <t>ГАУЗ "СП" г. Новотроицка</t>
  </si>
  <si>
    <t>ГБУЗ "ГБ" г. Медногорска</t>
  </si>
  <si>
    <t>ГБУЗ "ГБ" г.Бугуруслана</t>
  </si>
  <si>
    <t>560111</t>
  </si>
  <si>
    <t>ГБУЗ "Бугурусланская РБ"</t>
  </si>
  <si>
    <t>ГАУЗ "СП" г.Бугуруслана</t>
  </si>
  <si>
    <t>ГБУЗ "ГБ" г. Бузулука</t>
  </si>
  <si>
    <t>ГАУЗ "ГБ № 1" г. Бузулука</t>
  </si>
  <si>
    <t>560048</t>
  </si>
  <si>
    <t>ГБУЗ "Бузулукская РБ"</t>
  </si>
  <si>
    <t>ГБУЗ "Городская больница" города Абдулино</t>
  </si>
  <si>
    <t>ГБУЗ "Адамовская РБ"</t>
  </si>
  <si>
    <t>ГБУЗ "Акбулакская РБ"</t>
  </si>
  <si>
    <t>ГБУЗ "Александровская РБ"</t>
  </si>
  <si>
    <t>ГБУЗ "Асекеевская РБ"</t>
  </si>
  <si>
    <t>ГБУЗ "Беляевская РБ"</t>
  </si>
  <si>
    <t>ГБУЗ "Городская больница" г. Гая</t>
  </si>
  <si>
    <t>ГБУЗ "Грачевская РБ"</t>
  </si>
  <si>
    <t>ГБУЗ "Домбаровская РБ"</t>
  </si>
  <si>
    <t>ГБУЗ "Илекская РБ"</t>
  </si>
  <si>
    <t>ГАУЗ "Кваркенская РБ"</t>
  </si>
  <si>
    <t>ГБУЗ "Красногвардейская РБ"</t>
  </si>
  <si>
    <t>ГБУЗ "Городская больница" города Кувандыка</t>
  </si>
  <si>
    <t>ГБУЗ "ССМП Кувандыкского района"</t>
  </si>
  <si>
    <t>ГБУЗ "Курманаевская РБ"</t>
  </si>
  <si>
    <t>ГБУЗ "Матвеевская РБ"</t>
  </si>
  <si>
    <t>560124</t>
  </si>
  <si>
    <t>ГАУЗ "Новоорская РБ"</t>
  </si>
  <si>
    <t>ГБУЗ "Новосергиевская РБ"</t>
  </si>
  <si>
    <t>ГБУЗ "Октябрьская РБ"</t>
  </si>
  <si>
    <t>ГАУЗ "Оренбургская РБ"</t>
  </si>
  <si>
    <t>ГБУЗ "Первомайская РБ"</t>
  </si>
  <si>
    <t>ГБУЗ "Переволоцкая РБ"</t>
  </si>
  <si>
    <t>ГБУЗ "Пономаревская РБ"</t>
  </si>
  <si>
    <t>ГБУЗ "Сакмарская РБ"</t>
  </si>
  <si>
    <t>ГБУЗ "Саракташская РБ"</t>
  </si>
  <si>
    <t>ГБУЗ "Светлинская РБ"</t>
  </si>
  <si>
    <t>ГБУЗ "Северная РБ"</t>
  </si>
  <si>
    <t>ГБУЗ "Городская больница" города Соль-Илецка</t>
  </si>
  <si>
    <t>ГБУЗ "Городская больница" города Сорочинска</t>
  </si>
  <si>
    <t>ГБУЗ "Ташлинская РБ"</t>
  </si>
  <si>
    <t>ГБУЗ "Тоцкая РБ"</t>
  </si>
  <si>
    <t>ГБУЗ "Тюльганская РБ"</t>
  </si>
  <si>
    <t>ГБУЗ "Шарлыкская РБ"</t>
  </si>
  <si>
    <t>ГБУЗ "Городская больница" города Ясного</t>
  </si>
  <si>
    <t>Студенческая поликлиника ФГБОУ ВО "Оренбургский государственный университет"</t>
  </si>
  <si>
    <t>НУЗ "Отделенческая клиническая больница на ст. Оренбург ОАО "РЖД"</t>
  </si>
  <si>
    <t>НУЗ "Узловая больница на ст. Орск ОАО "РЖД"</t>
  </si>
  <si>
    <t>НУЗ "Узловая больница на станции Бузулук ОАО "РЖД"</t>
  </si>
  <si>
    <t>НУЗ  "Узловая поликлиника на ст. Абдулино ОАО "РЖД"</t>
  </si>
  <si>
    <t>АО "Санаторий - профилакторий "Солнечный"</t>
  </si>
  <si>
    <t>АО "Санаторий "Строитель"</t>
  </si>
  <si>
    <t>560091</t>
  </si>
  <si>
    <t>ГУП "Санаторий "Южный Урал"</t>
  </si>
  <si>
    <t>560093</t>
  </si>
  <si>
    <t>Филиал № 3 ФГКУ "426 ВГ" Минобороны России</t>
  </si>
  <si>
    <t>560094</t>
  </si>
  <si>
    <t>ФКУЗ МСЧ-56 ФСИН России</t>
  </si>
  <si>
    <t>560095</t>
  </si>
  <si>
    <t>ФКУЗ "МСЧ МВД России по Оренбургской области"</t>
  </si>
  <si>
    <t>ООО ММЦ Клиника "МаксиМед"</t>
  </si>
  <si>
    <t>ООО "Медикал сервис компани Восток"</t>
  </si>
  <si>
    <t>ГБУЗ "ООЦМП"</t>
  </si>
  <si>
    <t>АНО "МЦ "Белая роза"</t>
  </si>
  <si>
    <t>ООО "Б.Браун Авитум Руссланд Клиникс"</t>
  </si>
  <si>
    <t>560102</t>
  </si>
  <si>
    <t>ОАО "Санаторий "Дубовая роща"</t>
  </si>
  <si>
    <t>ИТОГО</t>
  </si>
  <si>
    <t>Круглосуточный стационар</t>
  </si>
  <si>
    <t>Дневной стационар</t>
  </si>
  <si>
    <t>Медицинская реабилитация</t>
  </si>
  <si>
    <t>МРФ*</t>
  </si>
  <si>
    <t>МУН**</t>
  </si>
  <si>
    <t>ЗС***</t>
  </si>
  <si>
    <t>Приложение 1 к Решению Комиссии по разработке ТП ОМС от 30.01.2017г.</t>
  </si>
  <si>
    <t>* - межмуниципальные объемы предоставления помощи</t>
  </si>
  <si>
    <t>** - муниципальные объемы предоставления помощи</t>
  </si>
  <si>
    <t>*** - законченный случай</t>
  </si>
  <si>
    <t>Объемы предоставления высокотехнологичной медицинской помощи 
в рамках программы ОМС на 2017 год</t>
  </si>
  <si>
    <t>№ п/п</t>
  </si>
  <si>
    <t>Наименование медицинской организации</t>
  </si>
  <si>
    <t>Наименование профиля ВМП</t>
  </si>
  <si>
    <t>№ группы ВМП</t>
  </si>
  <si>
    <t xml:space="preserve">Объемы                                                                        </t>
  </si>
  <si>
    <t>Лимит на год</t>
  </si>
  <si>
    <t>Государственное бюджетное учреждение здравоохранения «Оренбургская областная клиническая больница»</t>
  </si>
  <si>
    <t>Сердечно-сосудистая хирургия</t>
  </si>
  <si>
    <t xml:space="preserve">Итого по профилю </t>
  </si>
  <si>
    <t>Урология</t>
  </si>
  <si>
    <t>Гематология</t>
  </si>
  <si>
    <t>Оториноларингология</t>
  </si>
  <si>
    <t>Офтальмология</t>
  </si>
  <si>
    <t>Нейрохирургия</t>
  </si>
  <si>
    <t>Ревматология</t>
  </si>
  <si>
    <t>Онкология</t>
  </si>
  <si>
    <t>Травматология и ортопедия</t>
  </si>
  <si>
    <t>Абдоминальная хирургия</t>
  </si>
  <si>
    <t>Итого по медицинской организации</t>
  </si>
  <si>
    <t>Государственное автономное учреждение здравоохранения «Оренбургская областная клиническая больница № 2»</t>
  </si>
  <si>
    <t>Неонатология</t>
  </si>
  <si>
    <t>Торакальная хирургия</t>
  </si>
  <si>
    <t>Государственное бюджетное учреждение здравоохранения "Областная детская клиническая больница"</t>
  </si>
  <si>
    <t>Педиатрия</t>
  </si>
  <si>
    <t>Челюстно-лицевая хирургия</t>
  </si>
  <si>
    <t xml:space="preserve">Оренбургский филиал ФГАУ МНТК "Микрохирургия глаза" им. акад. С.Н.Федорова Оренбург </t>
  </si>
  <si>
    <t>ГБУЗ «Оренбургский областной клинический онкологический диспансер» г.Оренбург</t>
  </si>
  <si>
    <t>Государственное бюджетное учреждение здравоохранения «Орский онкологический диспансер»</t>
  </si>
  <si>
    <t>Государственное бюджетное учреждение здравоохранения «Городская клиническая больница №1» города Оренбурга</t>
  </si>
  <si>
    <t>ГБУЗ "Городская клиническая больница №4" г. Оренбурга</t>
  </si>
  <si>
    <t xml:space="preserve">Государственное бюджетное учреждение здравоохранения «Городская клиническая больница №5» города Оренбурга  </t>
  </si>
  <si>
    <t>Детская хирургия в период новорожденности</t>
  </si>
  <si>
    <t>ГБУЗ "Оренбургский клинический перинатальный центр"</t>
  </si>
  <si>
    <t>Государственное автономное учреждение здравоохранения «Городская клиническая больница им. Н.И. Пирогова» г. Оренбурга</t>
  </si>
  <si>
    <t>Государственное автономное учреждение здравоохранения "Городская больница №3" города Орска</t>
  </si>
  <si>
    <t>Государственное автономное учреждение здравоохранения "Городская больница № 4" города Орска</t>
  </si>
  <si>
    <t>Государственное бюджетное учреждение здравоохранения "Городская больница города Бузулука"</t>
  </si>
  <si>
    <t>НУЗ "Отделенческая клиническая больница на станции Оренбург ОАО "РЖД"</t>
  </si>
  <si>
    <t>ИТОГО  по всем медицинским организациям</t>
  </si>
  <si>
    <t>Приложение 2 к Решению Комиссии по разработке ТП ОМС от 30.01.2017г.</t>
  </si>
  <si>
    <t>ГБУЗ "Бузулукская больница скорой медицинской помощи"</t>
  </si>
  <si>
    <t>Государственное бюджетное учреждение здравоохранения "Бузулукская больница скорой медицинской помощи"</t>
  </si>
  <si>
    <t>объемные показатели, выраженные в законченных случаях, являются ожидаемыми (прогнозными)</t>
  </si>
  <si>
    <t xml:space="preserve">Примечание: </t>
  </si>
  <si>
    <t>помечены корректировки за 2017г.</t>
  </si>
  <si>
    <t>ООО "Центр клеточных технологий "Нью лайф"</t>
  </si>
  <si>
    <t>ГАУЗ "ГСП"</t>
  </si>
  <si>
    <t>ООО "КДЦ"</t>
  </si>
  <si>
    <t>Сердечно - сосудистая хирургия</t>
  </si>
  <si>
    <t>Государственное автономное учреждение здравоохранения "Больница скорой медицинской помощи" г. Новотроицка</t>
  </si>
  <si>
    <t>Эндокринология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</si>
</sst>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#,##0.0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</font>
    <font>
      <b/>
      <sz val="10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4"/>
      <name val="Arial"/>
      <family val="2"/>
      <charset val="204"/>
    </font>
    <font>
      <sz val="11"/>
      <name val="Arial"/>
      <family val="2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Calibri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9" tint="0.59999389629810485"/>
        <b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24" fillId="0" borderId="0" applyFont="0" applyFill="0" applyBorder="0" applyAlignment="0" applyProtection="0"/>
  </cellStyleXfs>
  <cellXfs count="19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3" fontId="2" fillId="0" borderId="0" xfId="0" applyNumberFormat="1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3" fontId="1" fillId="0" borderId="0" xfId="0" applyNumberFormat="1" applyFont="1" applyFill="1"/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0" fontId="2" fillId="0" borderId="0" xfId="0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4" fillId="3" borderId="0" xfId="0" applyNumberFormat="1" applyFont="1" applyFill="1" applyBorder="1" applyAlignment="1">
      <alignment horizontal="center" vertical="center"/>
    </xf>
    <xf numFmtId="0" fontId="1" fillId="3" borderId="1" xfId="1" applyNumberFormat="1" applyFont="1" applyFill="1" applyBorder="1" applyAlignment="1">
      <alignment horizontal="left" vertical="top" wrapText="1"/>
    </xf>
    <xf numFmtId="3" fontId="1" fillId="0" borderId="0" xfId="0" applyNumberFormat="1" applyFont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left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left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0" fontId="4" fillId="2" borderId="15" xfId="0" applyNumberFormat="1" applyFont="1" applyFill="1" applyBorder="1" applyAlignment="1">
      <alignment horizontal="left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1" fillId="3" borderId="1" xfId="1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2" borderId="15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 wrapText="1"/>
    </xf>
    <xf numFmtId="3" fontId="1" fillId="0" borderId="12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Alignment="1">
      <alignment horizontal="left"/>
    </xf>
    <xf numFmtId="3" fontId="11" fillId="0" borderId="0" xfId="0" applyNumberFormat="1" applyFont="1" applyFill="1" applyAlignment="1">
      <alignment horizontal="right"/>
    </xf>
    <xf numFmtId="3" fontId="11" fillId="0" borderId="0" xfId="0" applyNumberFormat="1" applyFont="1" applyFill="1" applyAlignment="1">
      <alignment horizontal="right" vertical="center" wrapText="1"/>
    </xf>
    <xf numFmtId="0" fontId="12" fillId="0" borderId="0" xfId="0" applyFont="1"/>
    <xf numFmtId="0" fontId="13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17" fillId="3" borderId="1" xfId="0" applyNumberFormat="1" applyFont="1" applyFill="1" applyBorder="1" applyAlignment="1">
      <alignment horizontal="center" vertical="center" wrapText="1"/>
    </xf>
    <xf numFmtId="4" fontId="18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4" fontId="16" fillId="6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left" vertical="center" wrapText="1"/>
    </xf>
    <xf numFmtId="43" fontId="1" fillId="0" borderId="0" xfId="2" applyFont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4" fontId="16" fillId="10" borderId="1" xfId="0" applyNumberFormat="1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5" fillId="9" borderId="1" xfId="0" applyFont="1" applyFill="1" applyBorder="1" applyAlignment="1">
      <alignment horizontal="center" vertical="center"/>
    </xf>
    <xf numFmtId="4" fontId="2" fillId="9" borderId="1" xfId="0" applyNumberFormat="1" applyFont="1" applyFill="1" applyBorder="1" applyAlignment="1">
      <alignment horizontal="center" vertical="center" wrapText="1"/>
    </xf>
    <xf numFmtId="0" fontId="25" fillId="10" borderId="1" xfId="0" applyFont="1" applyFill="1" applyBorder="1" applyAlignment="1">
      <alignment horizontal="center" vertical="center"/>
    </xf>
    <xf numFmtId="4" fontId="2" fillId="10" borderId="1" xfId="0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4" fontId="2" fillId="10" borderId="1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Alignment="1">
      <alignment horizontal="left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4" fillId="12" borderId="15" xfId="0" applyNumberFormat="1" applyFont="1" applyFill="1" applyBorder="1" applyAlignment="1">
      <alignment horizontal="center" vertical="center" wrapText="1"/>
    </xf>
    <xf numFmtId="3" fontId="11" fillId="6" borderId="0" xfId="0" applyNumberFormat="1" applyFont="1" applyFill="1" applyAlignment="1">
      <alignment horizontal="left"/>
    </xf>
    <xf numFmtId="0" fontId="4" fillId="12" borderId="15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3" fontId="1" fillId="0" borderId="19" xfId="0" applyNumberFormat="1" applyFont="1" applyFill="1" applyBorder="1" applyAlignment="1">
      <alignment horizontal="center"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3" fontId="1" fillId="11" borderId="8" xfId="0" applyNumberFormat="1" applyFont="1" applyFill="1" applyBorder="1" applyAlignment="1">
      <alignment horizontal="center" vertical="center" wrapText="1"/>
    </xf>
    <xf numFmtId="3" fontId="1" fillId="11" borderId="1" xfId="0" applyNumberFormat="1" applyFont="1" applyFill="1" applyBorder="1" applyAlignment="1">
      <alignment horizontal="center" vertical="center" wrapText="1"/>
    </xf>
    <xf numFmtId="3" fontId="1" fillId="11" borderId="5" xfId="0" applyNumberFormat="1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4" fontId="20" fillId="6" borderId="1" xfId="0" applyNumberFormat="1" applyFont="1" applyFill="1" applyBorder="1" applyAlignment="1">
      <alignment horizontal="center" vertical="center"/>
    </xf>
    <xf numFmtId="1" fontId="20" fillId="6" borderId="1" xfId="0" applyNumberFormat="1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/>
    </xf>
    <xf numFmtId="4" fontId="23" fillId="8" borderId="1" xfId="0" applyNumberFormat="1" applyFont="1" applyFill="1" applyBorder="1" applyAlignment="1">
      <alignment horizontal="center" vertical="center"/>
    </xf>
    <xf numFmtId="3" fontId="20" fillId="6" borderId="1" xfId="0" applyNumberFormat="1" applyFont="1" applyFill="1" applyBorder="1" applyAlignment="1">
      <alignment horizontal="center" vertical="center"/>
    </xf>
    <xf numFmtId="3" fontId="23" fillId="8" borderId="1" xfId="0" applyNumberFormat="1" applyFont="1" applyFill="1" applyBorder="1" applyAlignment="1">
      <alignment horizontal="center" vertical="center"/>
    </xf>
    <xf numFmtId="4" fontId="25" fillId="10" borderId="1" xfId="0" applyNumberFormat="1" applyFont="1" applyFill="1" applyBorder="1" applyAlignment="1">
      <alignment horizontal="center" vertical="center"/>
    </xf>
    <xf numFmtId="4" fontId="16" fillId="5" borderId="1" xfId="0" applyNumberFormat="1" applyFont="1" applyFill="1" applyBorder="1" applyAlignment="1">
      <alignment horizontal="center" vertical="center" wrapText="1"/>
    </xf>
    <xf numFmtId="3" fontId="4" fillId="13" borderId="15" xfId="0" applyNumberFormat="1" applyFont="1" applyFill="1" applyBorder="1" applyAlignment="1">
      <alignment horizontal="center" vertical="center" wrapText="1"/>
    </xf>
    <xf numFmtId="0" fontId="4" fillId="13" borderId="15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left" vertical="center"/>
    </xf>
    <xf numFmtId="3" fontId="1" fillId="11" borderId="6" xfId="0" applyNumberFormat="1" applyFont="1" applyFill="1" applyBorder="1" applyAlignment="1">
      <alignment horizontal="center" vertical="center" wrapText="1"/>
    </xf>
    <xf numFmtId="4" fontId="0" fillId="11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1" fillId="11" borderId="15" xfId="0" applyNumberFormat="1" applyFont="1" applyFill="1" applyBorder="1" applyAlignment="1">
      <alignment horizontal="center" vertical="center" wrapText="1"/>
    </xf>
    <xf numFmtId="3" fontId="6" fillId="11" borderId="1" xfId="0" applyNumberFormat="1" applyFont="1" applyFill="1" applyBorder="1" applyAlignment="1">
      <alignment horizontal="center" vertical="center" wrapText="1"/>
    </xf>
    <xf numFmtId="3" fontId="1" fillId="11" borderId="9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horizontal="center" vertical="center"/>
    </xf>
    <xf numFmtId="0" fontId="2" fillId="9" borderId="15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left" vertical="center"/>
    </xf>
    <xf numFmtId="0" fontId="19" fillId="9" borderId="12" xfId="0" applyFont="1" applyFill="1" applyBorder="1" applyAlignment="1">
      <alignment horizontal="center" vertical="center"/>
    </xf>
    <xf numFmtId="0" fontId="19" fillId="9" borderId="17" xfId="0" applyFont="1" applyFill="1" applyBorder="1" applyAlignment="1">
      <alignment horizontal="center" vertical="center"/>
    </xf>
    <xf numFmtId="0" fontId="19" fillId="9" borderId="15" xfId="0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 wrapText="1"/>
    </xf>
    <xf numFmtId="0" fontId="2" fillId="9" borderId="17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left" vertical="center"/>
    </xf>
    <xf numFmtId="0" fontId="19" fillId="0" borderId="17" xfId="0" applyFont="1" applyFill="1" applyBorder="1" applyAlignment="1">
      <alignment horizontal="left" vertical="center"/>
    </xf>
    <xf numFmtId="0" fontId="19" fillId="0" borderId="15" xfId="0" applyFont="1" applyFill="1" applyBorder="1" applyAlignment="1">
      <alignment horizontal="lef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Alignment="1">
      <alignment horizontal="left" wrapText="1"/>
    </xf>
    <xf numFmtId="3" fontId="10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ЦЕНЗИИ 2017" xfId="1"/>
    <cellStyle name="Финансовый" xfId="2" builtinId="3"/>
  </cellStyles>
  <dxfs count="0"/>
  <tableStyles count="0" defaultTableStyle="TableStyleMedium2" defaultPivotStyle="PivotStyleLight16"/>
  <colors>
    <mruColors>
      <color rgb="FF9966FF"/>
      <color rgb="FFCCFFCC"/>
      <color rgb="FFFFFF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tabSelected="1" view="pageBreakPreview" zoomScale="91" zoomScaleNormal="100" zoomScaleSheetLayoutView="91" workbookViewId="0">
      <selection activeCell="I41" sqref="I41"/>
    </sheetView>
  </sheetViews>
  <sheetFormatPr defaultRowHeight="15" x14ac:dyDescent="0.25"/>
  <cols>
    <col min="1" max="1" width="4.7109375" customWidth="1"/>
    <col min="2" max="2" width="27" customWidth="1"/>
    <col min="3" max="3" width="35.28515625" style="96" customWidth="1"/>
    <col min="4" max="4" width="7.7109375" style="97" customWidth="1"/>
    <col min="5" max="5" width="12.7109375" customWidth="1"/>
    <col min="6" max="6" width="16.5703125" customWidth="1"/>
  </cols>
  <sheetData>
    <row r="1" spans="1:6" ht="36.75" customHeight="1" x14ac:dyDescent="0.25">
      <c r="A1" s="68"/>
      <c r="B1" s="69"/>
      <c r="C1" s="69"/>
      <c r="D1" s="171" t="s">
        <v>182</v>
      </c>
      <c r="E1" s="171"/>
      <c r="F1" s="171"/>
    </row>
    <row r="2" spans="1:6" ht="36.75" customHeight="1" x14ac:dyDescent="0.25">
      <c r="A2" s="172" t="s">
        <v>142</v>
      </c>
      <c r="B2" s="172"/>
      <c r="C2" s="172"/>
      <c r="D2" s="172"/>
      <c r="E2" s="172"/>
      <c r="F2" s="172"/>
    </row>
    <row r="3" spans="1:6" ht="36" customHeight="1" x14ac:dyDescent="0.25">
      <c r="A3" s="173" t="s">
        <v>143</v>
      </c>
      <c r="B3" s="174" t="s">
        <v>144</v>
      </c>
      <c r="C3" s="176" t="s">
        <v>145</v>
      </c>
      <c r="D3" s="161" t="s">
        <v>146</v>
      </c>
      <c r="E3" s="70" t="s">
        <v>147</v>
      </c>
      <c r="F3" s="71" t="s">
        <v>148</v>
      </c>
    </row>
    <row r="4" spans="1:6" x14ac:dyDescent="0.25">
      <c r="A4" s="173"/>
      <c r="B4" s="175"/>
      <c r="C4" s="177"/>
      <c r="D4" s="161"/>
      <c r="E4" s="72" t="s">
        <v>12</v>
      </c>
      <c r="F4" s="73" t="s">
        <v>15</v>
      </c>
    </row>
    <row r="5" spans="1:6" ht="15" customHeight="1" x14ac:dyDescent="0.25">
      <c r="A5" s="145">
        <v>1</v>
      </c>
      <c r="B5" s="159" t="s">
        <v>149</v>
      </c>
      <c r="C5" s="145" t="s">
        <v>150</v>
      </c>
      <c r="D5" s="74">
        <v>27</v>
      </c>
      <c r="E5" s="75">
        <v>580</v>
      </c>
      <c r="F5" s="76">
        <v>112884524.2</v>
      </c>
    </row>
    <row r="6" spans="1:6" x14ac:dyDescent="0.25">
      <c r="A6" s="155"/>
      <c r="B6" s="159"/>
      <c r="C6" s="155"/>
      <c r="D6" s="74">
        <v>28</v>
      </c>
      <c r="E6" s="75">
        <v>250</v>
      </c>
      <c r="F6" s="76">
        <v>43383880</v>
      </c>
    </row>
    <row r="7" spans="1:6" x14ac:dyDescent="0.25">
      <c r="A7" s="155"/>
      <c r="B7" s="159"/>
      <c r="C7" s="155"/>
      <c r="D7" s="74">
        <v>29</v>
      </c>
      <c r="E7" s="77">
        <v>215</v>
      </c>
      <c r="F7" s="76">
        <v>27466374.699999999</v>
      </c>
    </row>
    <row r="8" spans="1:6" x14ac:dyDescent="0.25">
      <c r="A8" s="155"/>
      <c r="B8" s="159"/>
      <c r="C8" s="146"/>
      <c r="D8" s="74">
        <v>31</v>
      </c>
      <c r="E8" s="77">
        <v>180</v>
      </c>
      <c r="F8" s="76">
        <v>37960077.600000001</v>
      </c>
    </row>
    <row r="9" spans="1:6" x14ac:dyDescent="0.25">
      <c r="A9" s="155"/>
      <c r="B9" s="159"/>
      <c r="C9" s="78" t="s">
        <v>151</v>
      </c>
      <c r="D9" s="79"/>
      <c r="E9" s="80">
        <f>E5+E6+E7+E8</f>
        <v>1225</v>
      </c>
      <c r="F9" s="131">
        <f>F5+F6+F7+F8</f>
        <v>221694856.5</v>
      </c>
    </row>
    <row r="10" spans="1:6" x14ac:dyDescent="0.25">
      <c r="A10" s="155"/>
      <c r="B10" s="159"/>
      <c r="C10" s="82" t="s">
        <v>152</v>
      </c>
      <c r="D10" s="82">
        <v>38</v>
      </c>
      <c r="E10" s="77">
        <v>102</v>
      </c>
      <c r="F10" s="76">
        <v>8732188.3800000008</v>
      </c>
    </row>
    <row r="11" spans="1:6" x14ac:dyDescent="0.25">
      <c r="A11" s="155"/>
      <c r="B11" s="159"/>
      <c r="C11" s="78" t="s">
        <v>151</v>
      </c>
      <c r="D11" s="79"/>
      <c r="E11" s="123">
        <v>102</v>
      </c>
      <c r="F11" s="102">
        <v>8732188.3800000008</v>
      </c>
    </row>
    <row r="12" spans="1:6" x14ac:dyDescent="0.25">
      <c r="A12" s="155"/>
      <c r="B12" s="159"/>
      <c r="C12" s="83" t="s">
        <v>153</v>
      </c>
      <c r="D12" s="74">
        <v>6</v>
      </c>
      <c r="E12" s="77">
        <v>35</v>
      </c>
      <c r="F12" s="76">
        <v>4723820.1500000004</v>
      </c>
    </row>
    <row r="13" spans="1:6" x14ac:dyDescent="0.25">
      <c r="A13" s="155"/>
      <c r="B13" s="159"/>
      <c r="C13" s="78" t="s">
        <v>151</v>
      </c>
      <c r="D13" s="79"/>
      <c r="E13" s="80">
        <v>35</v>
      </c>
      <c r="F13" s="81">
        <v>4723820.1500000004</v>
      </c>
    </row>
    <row r="14" spans="1:6" x14ac:dyDescent="0.25">
      <c r="A14" s="155"/>
      <c r="B14" s="159"/>
      <c r="C14" s="160" t="s">
        <v>154</v>
      </c>
      <c r="D14" s="74">
        <v>19</v>
      </c>
      <c r="E14" s="82">
        <v>5</v>
      </c>
      <c r="F14" s="76">
        <v>514978.9</v>
      </c>
    </row>
    <row r="15" spans="1:6" x14ac:dyDescent="0.25">
      <c r="A15" s="155"/>
      <c r="B15" s="159"/>
      <c r="C15" s="160"/>
      <c r="D15" s="74">
        <v>20</v>
      </c>
      <c r="E15" s="82">
        <v>4</v>
      </c>
      <c r="F15" s="76">
        <v>246742.92</v>
      </c>
    </row>
    <row r="16" spans="1:6" x14ac:dyDescent="0.25">
      <c r="A16" s="155"/>
      <c r="B16" s="159"/>
      <c r="C16" s="78" t="s">
        <v>151</v>
      </c>
      <c r="D16" s="79"/>
      <c r="E16" s="80">
        <f>E14+E15</f>
        <v>9</v>
      </c>
      <c r="F16" s="131">
        <f>F14+F15</f>
        <v>761721.82</v>
      </c>
    </row>
    <row r="17" spans="1:6" x14ac:dyDescent="0.25">
      <c r="A17" s="155"/>
      <c r="B17" s="159"/>
      <c r="C17" s="160" t="s">
        <v>155</v>
      </c>
      <c r="D17" s="74">
        <v>21</v>
      </c>
      <c r="E17" s="82">
        <v>295</v>
      </c>
      <c r="F17" s="76">
        <v>18978031.449999999</v>
      </c>
    </row>
    <row r="18" spans="1:6" x14ac:dyDescent="0.25">
      <c r="A18" s="155"/>
      <c r="B18" s="159"/>
      <c r="C18" s="160"/>
      <c r="D18" s="74">
        <v>22</v>
      </c>
      <c r="E18" s="82">
        <v>5</v>
      </c>
      <c r="F18" s="76">
        <v>395056.1</v>
      </c>
    </row>
    <row r="19" spans="1:6" x14ac:dyDescent="0.25">
      <c r="A19" s="155"/>
      <c r="B19" s="159"/>
      <c r="C19" s="78" t="s">
        <v>151</v>
      </c>
      <c r="D19" s="79"/>
      <c r="E19" s="78">
        <f>E17+E18</f>
        <v>300</v>
      </c>
      <c r="F19" s="81">
        <f>F17+F18</f>
        <v>19373087.550000001</v>
      </c>
    </row>
    <row r="20" spans="1:6" x14ac:dyDescent="0.25">
      <c r="A20" s="155"/>
      <c r="B20" s="159"/>
      <c r="C20" s="168" t="s">
        <v>156</v>
      </c>
      <c r="D20" s="74">
        <v>10</v>
      </c>
      <c r="E20" s="82">
        <v>70</v>
      </c>
      <c r="F20" s="76">
        <v>10298530.199999999</v>
      </c>
    </row>
    <row r="21" spans="1:6" x14ac:dyDescent="0.25">
      <c r="A21" s="155"/>
      <c r="B21" s="159"/>
      <c r="C21" s="169"/>
      <c r="D21" s="74">
        <v>11</v>
      </c>
      <c r="E21" s="74"/>
      <c r="F21" s="76"/>
    </row>
    <row r="22" spans="1:6" x14ac:dyDescent="0.25">
      <c r="A22" s="155"/>
      <c r="B22" s="159"/>
      <c r="C22" s="170"/>
      <c r="D22" s="74">
        <v>12</v>
      </c>
      <c r="E22" s="74">
        <v>6</v>
      </c>
      <c r="F22" s="76">
        <v>862918.2</v>
      </c>
    </row>
    <row r="23" spans="1:6" x14ac:dyDescent="0.25">
      <c r="A23" s="155"/>
      <c r="B23" s="159"/>
      <c r="C23" s="78" t="s">
        <v>151</v>
      </c>
      <c r="D23" s="79"/>
      <c r="E23" s="78">
        <f>E20+E21+E22</f>
        <v>76</v>
      </c>
      <c r="F23" s="81">
        <f>F20+F21+F22</f>
        <v>11161448.4</v>
      </c>
    </row>
    <row r="24" spans="1:6" x14ac:dyDescent="0.25">
      <c r="A24" s="155"/>
      <c r="B24" s="159"/>
      <c r="C24" s="82" t="s">
        <v>157</v>
      </c>
      <c r="D24" s="82">
        <v>26</v>
      </c>
      <c r="E24" s="82">
        <v>110</v>
      </c>
      <c r="F24" s="76">
        <v>13029168.9</v>
      </c>
    </row>
    <row r="25" spans="1:6" x14ac:dyDescent="0.25">
      <c r="A25" s="155"/>
      <c r="B25" s="159"/>
      <c r="C25" s="78" t="s">
        <v>151</v>
      </c>
      <c r="D25" s="79"/>
      <c r="E25" s="79">
        <f>E24</f>
        <v>110</v>
      </c>
      <c r="F25" s="81">
        <f>F24</f>
        <v>13029168.9</v>
      </c>
    </row>
    <row r="26" spans="1:6" x14ac:dyDescent="0.25">
      <c r="A26" s="155"/>
      <c r="B26" s="159"/>
      <c r="C26" s="168" t="s">
        <v>158</v>
      </c>
      <c r="D26" s="74">
        <v>16</v>
      </c>
      <c r="E26" s="82">
        <v>10</v>
      </c>
      <c r="F26" s="76">
        <v>1150835.7</v>
      </c>
    </row>
    <row r="27" spans="1:6" x14ac:dyDescent="0.25">
      <c r="A27" s="155"/>
      <c r="B27" s="159"/>
      <c r="C27" s="170"/>
      <c r="D27" s="74">
        <v>18</v>
      </c>
      <c r="E27" s="77">
        <v>85</v>
      </c>
      <c r="F27" s="76">
        <v>10273137.4</v>
      </c>
    </row>
    <row r="28" spans="1:6" x14ac:dyDescent="0.25">
      <c r="A28" s="155"/>
      <c r="B28" s="159"/>
      <c r="C28" s="78" t="s">
        <v>151</v>
      </c>
      <c r="D28" s="79"/>
      <c r="E28" s="78">
        <f>E26+E27</f>
        <v>95</v>
      </c>
      <c r="F28" s="81">
        <f>F26+F27</f>
        <v>11423973.1</v>
      </c>
    </row>
    <row r="29" spans="1:6" ht="15" customHeight="1" x14ac:dyDescent="0.25">
      <c r="A29" s="155"/>
      <c r="B29" s="159"/>
      <c r="C29" s="159" t="s">
        <v>159</v>
      </c>
      <c r="D29" s="82">
        <v>34</v>
      </c>
      <c r="E29" s="82">
        <v>60</v>
      </c>
      <c r="F29" s="76">
        <v>7501339.2000000002</v>
      </c>
    </row>
    <row r="30" spans="1:6" x14ac:dyDescent="0.25">
      <c r="A30" s="155"/>
      <c r="B30" s="159"/>
      <c r="C30" s="159"/>
      <c r="D30" s="74">
        <v>36</v>
      </c>
      <c r="E30" s="74">
        <v>73</v>
      </c>
      <c r="F30" s="76">
        <v>9645544.0199999996</v>
      </c>
    </row>
    <row r="31" spans="1:6" x14ac:dyDescent="0.25">
      <c r="A31" s="155"/>
      <c r="B31" s="159"/>
      <c r="C31" s="78" t="s">
        <v>151</v>
      </c>
      <c r="D31" s="79"/>
      <c r="E31" s="78">
        <f>E29+E30</f>
        <v>133</v>
      </c>
      <c r="F31" s="81">
        <f>F29+F30</f>
        <v>17146883.219999999</v>
      </c>
    </row>
    <row r="32" spans="1:6" ht="15" customHeight="1" x14ac:dyDescent="0.25">
      <c r="A32" s="155"/>
      <c r="B32" s="159"/>
      <c r="C32" s="166" t="s">
        <v>160</v>
      </c>
      <c r="D32" s="74">
        <v>1</v>
      </c>
      <c r="E32" s="74">
        <v>12</v>
      </c>
      <c r="F32" s="76">
        <v>1800048.96</v>
      </c>
    </row>
    <row r="33" spans="1:6" x14ac:dyDescent="0.25">
      <c r="A33" s="155"/>
      <c r="B33" s="159"/>
      <c r="C33" s="167"/>
      <c r="D33" s="74">
        <v>2</v>
      </c>
      <c r="E33" s="82">
        <v>3</v>
      </c>
      <c r="F33" s="76">
        <v>486995.19</v>
      </c>
    </row>
    <row r="34" spans="1:6" x14ac:dyDescent="0.25">
      <c r="A34" s="146"/>
      <c r="B34" s="159"/>
      <c r="C34" s="78" t="s">
        <v>151</v>
      </c>
      <c r="D34" s="78"/>
      <c r="E34" s="78">
        <f>E32+E33</f>
        <v>15</v>
      </c>
      <c r="F34" s="81">
        <f>F32+F33</f>
        <v>2287044.15</v>
      </c>
    </row>
    <row r="35" spans="1:6" x14ac:dyDescent="0.25">
      <c r="A35" s="147" t="s">
        <v>161</v>
      </c>
      <c r="B35" s="147"/>
      <c r="C35" s="147"/>
      <c r="D35" s="147"/>
      <c r="E35" s="84">
        <f>E9+E11+E13+E16+E19+E23+E25+E28+E31+E34</f>
        <v>2100</v>
      </c>
      <c r="F35" s="124">
        <f>F9+F11+F13+F16+F19+F23+F25+F28+F31+F34</f>
        <v>310334192.17000002</v>
      </c>
    </row>
    <row r="36" spans="1:6" ht="15" customHeight="1" x14ac:dyDescent="0.25">
      <c r="A36" s="145">
        <v>2</v>
      </c>
      <c r="B36" s="145" t="s">
        <v>162</v>
      </c>
      <c r="C36" s="168" t="s">
        <v>152</v>
      </c>
      <c r="D36" s="74">
        <v>38</v>
      </c>
      <c r="E36" s="74">
        <v>369</v>
      </c>
      <c r="F36" s="86">
        <v>31589975.609999999</v>
      </c>
    </row>
    <row r="37" spans="1:6" x14ac:dyDescent="0.25">
      <c r="A37" s="155"/>
      <c r="B37" s="155"/>
      <c r="C37" s="170"/>
      <c r="D37" s="74">
        <v>39</v>
      </c>
      <c r="E37" s="74">
        <v>24</v>
      </c>
      <c r="F37" s="86">
        <v>3011541.84</v>
      </c>
    </row>
    <row r="38" spans="1:6" x14ac:dyDescent="0.25">
      <c r="A38" s="155"/>
      <c r="B38" s="155"/>
      <c r="C38" s="78" t="s">
        <v>151</v>
      </c>
      <c r="D38" s="78"/>
      <c r="E38" s="78">
        <f>E36+E37</f>
        <v>393</v>
      </c>
      <c r="F38" s="81">
        <f>F36+F37</f>
        <v>34601517.450000003</v>
      </c>
    </row>
    <row r="39" spans="1:6" ht="15" customHeight="1" x14ac:dyDescent="0.25">
      <c r="A39" s="155"/>
      <c r="B39" s="155"/>
      <c r="C39" s="161" t="s">
        <v>163</v>
      </c>
      <c r="D39" s="74">
        <v>14</v>
      </c>
      <c r="E39" s="93">
        <v>175</v>
      </c>
      <c r="F39" s="86">
        <v>39312931</v>
      </c>
    </row>
    <row r="40" spans="1:6" x14ac:dyDescent="0.25">
      <c r="A40" s="155"/>
      <c r="B40" s="155"/>
      <c r="C40" s="161"/>
      <c r="D40" s="74">
        <v>15</v>
      </c>
      <c r="E40" s="95">
        <v>72</v>
      </c>
      <c r="F40" s="86">
        <v>23699627.280000001</v>
      </c>
    </row>
    <row r="41" spans="1:6" x14ac:dyDescent="0.25">
      <c r="A41" s="155"/>
      <c r="B41" s="155"/>
      <c r="C41" s="78" t="s">
        <v>151</v>
      </c>
      <c r="D41" s="78"/>
      <c r="E41" s="78">
        <f>E39+E40</f>
        <v>247</v>
      </c>
      <c r="F41" s="81">
        <f>F39+F40</f>
        <v>63012558.280000001</v>
      </c>
    </row>
    <row r="42" spans="1:6" ht="15" customHeight="1" x14ac:dyDescent="0.25">
      <c r="A42" s="155"/>
      <c r="B42" s="155"/>
      <c r="C42" s="161" t="s">
        <v>164</v>
      </c>
      <c r="D42" s="82">
        <v>32</v>
      </c>
      <c r="E42" s="74">
        <v>6</v>
      </c>
      <c r="F42" s="86">
        <v>779523.42</v>
      </c>
    </row>
    <row r="43" spans="1:6" x14ac:dyDescent="0.25">
      <c r="A43" s="155"/>
      <c r="B43" s="155"/>
      <c r="C43" s="161"/>
      <c r="D43" s="74">
        <v>33</v>
      </c>
      <c r="E43" s="74">
        <v>3</v>
      </c>
      <c r="F43" s="86">
        <v>682093.62</v>
      </c>
    </row>
    <row r="44" spans="1:6" x14ac:dyDescent="0.25">
      <c r="A44" s="155"/>
      <c r="B44" s="155"/>
      <c r="C44" s="78" t="s">
        <v>151</v>
      </c>
      <c r="D44" s="78"/>
      <c r="E44" s="78">
        <f>E42+E43</f>
        <v>9</v>
      </c>
      <c r="F44" s="81">
        <f>F42+F43</f>
        <v>1461617.04</v>
      </c>
    </row>
    <row r="45" spans="1:6" x14ac:dyDescent="0.25">
      <c r="A45" s="155"/>
      <c r="B45" s="155"/>
      <c r="C45" s="87" t="s">
        <v>160</v>
      </c>
      <c r="D45" s="74">
        <v>1</v>
      </c>
      <c r="E45" s="93">
        <v>45</v>
      </c>
      <c r="F45" s="86">
        <v>6750183.5999999996</v>
      </c>
    </row>
    <row r="46" spans="1:6" x14ac:dyDescent="0.25">
      <c r="A46" s="146"/>
      <c r="B46" s="146"/>
      <c r="C46" s="78" t="s">
        <v>151</v>
      </c>
      <c r="D46" s="78"/>
      <c r="E46" s="78">
        <f>E45</f>
        <v>45</v>
      </c>
      <c r="F46" s="81">
        <f>F45</f>
        <v>6750183.5999999996</v>
      </c>
    </row>
    <row r="47" spans="1:6" x14ac:dyDescent="0.25">
      <c r="A47" s="147" t="s">
        <v>161</v>
      </c>
      <c r="B47" s="147"/>
      <c r="C47" s="147"/>
      <c r="D47" s="147"/>
      <c r="E47" s="128">
        <f>E38+E41+E44+E46</f>
        <v>694</v>
      </c>
      <c r="F47" s="124">
        <f>F38+F41+F44+F46</f>
        <v>105825876.37</v>
      </c>
    </row>
    <row r="48" spans="1:6" ht="15" customHeight="1" x14ac:dyDescent="0.25">
      <c r="A48" s="156">
        <v>3</v>
      </c>
      <c r="B48" s="145" t="s">
        <v>165</v>
      </c>
      <c r="C48" s="168" t="s">
        <v>166</v>
      </c>
      <c r="D48" s="82">
        <v>23</v>
      </c>
      <c r="E48" s="82">
        <v>5</v>
      </c>
      <c r="F48" s="86">
        <v>370526.2</v>
      </c>
    </row>
    <row r="49" spans="1:6" ht="15" customHeight="1" x14ac:dyDescent="0.25">
      <c r="A49" s="154"/>
      <c r="B49" s="155"/>
      <c r="C49" s="169"/>
      <c r="D49" s="138">
        <v>24</v>
      </c>
      <c r="E49" s="138">
        <v>4</v>
      </c>
      <c r="F49" s="86">
        <v>620168.76</v>
      </c>
    </row>
    <row r="50" spans="1:6" x14ac:dyDescent="0.25">
      <c r="A50" s="154"/>
      <c r="B50" s="155"/>
      <c r="C50" s="170"/>
      <c r="D50" s="82">
        <v>25</v>
      </c>
      <c r="E50" s="82">
        <v>5</v>
      </c>
      <c r="F50" s="86">
        <v>442909.15</v>
      </c>
    </row>
    <row r="51" spans="1:6" x14ac:dyDescent="0.25">
      <c r="A51" s="154"/>
      <c r="B51" s="155"/>
      <c r="C51" s="78" t="s">
        <v>151</v>
      </c>
      <c r="D51" s="78"/>
      <c r="E51" s="78">
        <f>E48+E49+E50</f>
        <v>14</v>
      </c>
      <c r="F51" s="81">
        <f>F48+F49+F50</f>
        <v>1433604.11</v>
      </c>
    </row>
    <row r="52" spans="1:6" x14ac:dyDescent="0.25">
      <c r="A52" s="154"/>
      <c r="B52" s="155"/>
      <c r="C52" s="87" t="s">
        <v>167</v>
      </c>
      <c r="D52" s="74">
        <v>40</v>
      </c>
      <c r="E52" s="74">
        <v>27</v>
      </c>
      <c r="F52" s="76">
        <v>2999473.74</v>
      </c>
    </row>
    <row r="53" spans="1:6" x14ac:dyDescent="0.25">
      <c r="A53" s="154"/>
      <c r="B53" s="155"/>
      <c r="C53" s="78" t="s">
        <v>151</v>
      </c>
      <c r="D53" s="78"/>
      <c r="E53" s="78">
        <v>27</v>
      </c>
      <c r="F53" s="81">
        <v>2999473.74</v>
      </c>
    </row>
    <row r="54" spans="1:6" x14ac:dyDescent="0.25">
      <c r="A54" s="154"/>
      <c r="B54" s="155"/>
      <c r="C54" s="142" t="s">
        <v>193</v>
      </c>
      <c r="D54" s="142">
        <v>41</v>
      </c>
      <c r="E54" s="142">
        <v>10</v>
      </c>
      <c r="F54" s="106">
        <v>1687426.8</v>
      </c>
    </row>
    <row r="55" spans="1:6" x14ac:dyDescent="0.25">
      <c r="A55" s="157"/>
      <c r="B55" s="146"/>
      <c r="C55" s="78" t="s">
        <v>151</v>
      </c>
      <c r="D55" s="78"/>
      <c r="E55" s="78">
        <f>E54</f>
        <v>10</v>
      </c>
      <c r="F55" s="81">
        <f>F54</f>
        <v>1687426.8</v>
      </c>
    </row>
    <row r="56" spans="1:6" x14ac:dyDescent="0.25">
      <c r="A56" s="147" t="s">
        <v>161</v>
      </c>
      <c r="B56" s="147"/>
      <c r="C56" s="147"/>
      <c r="D56" s="147"/>
      <c r="E56" s="84">
        <f>E51+E53+E55</f>
        <v>51</v>
      </c>
      <c r="F56" s="84">
        <f>F51+F53+F55</f>
        <v>6120504.6500000004</v>
      </c>
    </row>
    <row r="57" spans="1:6" ht="15" customHeight="1" x14ac:dyDescent="0.25">
      <c r="A57" s="158">
        <v>4</v>
      </c>
      <c r="B57" s="159" t="s">
        <v>168</v>
      </c>
      <c r="C57" s="159" t="s">
        <v>155</v>
      </c>
      <c r="D57" s="82">
        <v>21</v>
      </c>
      <c r="E57" s="82">
        <v>1190</v>
      </c>
      <c r="F57" s="86">
        <v>76555448.900000006</v>
      </c>
    </row>
    <row r="58" spans="1:6" x14ac:dyDescent="0.25">
      <c r="A58" s="158"/>
      <c r="B58" s="159"/>
      <c r="C58" s="159"/>
      <c r="D58" s="88">
        <v>22</v>
      </c>
      <c r="E58" s="88">
        <v>15</v>
      </c>
      <c r="F58" s="86">
        <v>1185168.3</v>
      </c>
    </row>
    <row r="59" spans="1:6" ht="23.25" customHeight="1" x14ac:dyDescent="0.25">
      <c r="A59" s="158"/>
      <c r="B59" s="159"/>
      <c r="C59" s="78" t="s">
        <v>151</v>
      </c>
      <c r="D59" s="78"/>
      <c r="E59" s="78">
        <f>E57+E58</f>
        <v>1205</v>
      </c>
      <c r="F59" s="78">
        <f>F57+F58</f>
        <v>77740617.200000003</v>
      </c>
    </row>
    <row r="60" spans="1:6" x14ac:dyDescent="0.25">
      <c r="A60" s="147" t="s">
        <v>161</v>
      </c>
      <c r="B60" s="147"/>
      <c r="C60" s="147"/>
      <c r="D60" s="147"/>
      <c r="E60" s="84">
        <f>E59</f>
        <v>1205</v>
      </c>
      <c r="F60" s="84">
        <f>F59</f>
        <v>77740617.200000003</v>
      </c>
    </row>
    <row r="61" spans="1:6" ht="25.5" customHeight="1" x14ac:dyDescent="0.25">
      <c r="A61" s="158">
        <v>5</v>
      </c>
      <c r="B61" s="161" t="s">
        <v>169</v>
      </c>
      <c r="C61" s="88" t="s">
        <v>158</v>
      </c>
      <c r="D61" s="74">
        <v>16</v>
      </c>
      <c r="E61" s="89">
        <v>249</v>
      </c>
      <c r="F61" s="86">
        <v>28655808.93</v>
      </c>
    </row>
    <row r="62" spans="1:6" ht="23.25" customHeight="1" x14ac:dyDescent="0.25">
      <c r="A62" s="158"/>
      <c r="B62" s="161"/>
      <c r="C62" s="78" t="s">
        <v>151</v>
      </c>
      <c r="D62" s="78"/>
      <c r="E62" s="78">
        <v>249</v>
      </c>
      <c r="F62" s="81">
        <v>28655808.93</v>
      </c>
    </row>
    <row r="63" spans="1:6" x14ac:dyDescent="0.25">
      <c r="A63" s="147" t="s">
        <v>161</v>
      </c>
      <c r="B63" s="147"/>
      <c r="C63" s="147"/>
      <c r="D63" s="147"/>
      <c r="E63" s="84">
        <v>249</v>
      </c>
      <c r="F63" s="85">
        <v>28655808.93</v>
      </c>
    </row>
    <row r="64" spans="1:6" ht="31.5" customHeight="1" x14ac:dyDescent="0.25">
      <c r="A64" s="158">
        <v>6</v>
      </c>
      <c r="B64" s="159" t="s">
        <v>170</v>
      </c>
      <c r="C64" s="83" t="s">
        <v>158</v>
      </c>
      <c r="D64" s="82">
        <v>16</v>
      </c>
      <c r="E64" s="82">
        <v>71</v>
      </c>
      <c r="F64" s="86">
        <v>8170933.4699999997</v>
      </c>
    </row>
    <row r="65" spans="1:6" ht="24.75" customHeight="1" x14ac:dyDescent="0.25">
      <c r="A65" s="158"/>
      <c r="B65" s="159"/>
      <c r="C65" s="78" t="s">
        <v>151</v>
      </c>
      <c r="D65" s="78"/>
      <c r="E65" s="78">
        <f>E64</f>
        <v>71</v>
      </c>
      <c r="F65" s="78">
        <f>F64</f>
        <v>8170933.4699999997</v>
      </c>
    </row>
    <row r="66" spans="1:6" x14ac:dyDescent="0.25">
      <c r="A66" s="147" t="s">
        <v>161</v>
      </c>
      <c r="B66" s="147"/>
      <c r="C66" s="147"/>
      <c r="D66" s="147"/>
      <c r="E66" s="84">
        <f>E65</f>
        <v>71</v>
      </c>
      <c r="F66" s="84">
        <f>F65</f>
        <v>8170933.4699999997</v>
      </c>
    </row>
    <row r="67" spans="1:6" ht="21" customHeight="1" x14ac:dyDescent="0.25">
      <c r="A67" s="163">
        <v>7</v>
      </c>
      <c r="B67" s="145" t="s">
        <v>171</v>
      </c>
      <c r="C67" s="87" t="s">
        <v>167</v>
      </c>
      <c r="D67" s="74">
        <v>40</v>
      </c>
      <c r="E67" s="74">
        <v>20</v>
      </c>
      <c r="F67" s="76">
        <v>2221832.4</v>
      </c>
    </row>
    <row r="68" spans="1:6" x14ac:dyDescent="0.25">
      <c r="A68" s="164"/>
      <c r="B68" s="155"/>
      <c r="C68" s="78" t="s">
        <v>151</v>
      </c>
      <c r="D68" s="78"/>
      <c r="E68" s="78">
        <f>E67</f>
        <v>20</v>
      </c>
      <c r="F68" s="81">
        <f>F67</f>
        <v>2221832.4</v>
      </c>
    </row>
    <row r="69" spans="1:6" x14ac:dyDescent="0.25">
      <c r="A69" s="164"/>
      <c r="B69" s="155"/>
      <c r="C69" s="82" t="s">
        <v>154</v>
      </c>
      <c r="D69" s="82">
        <v>19</v>
      </c>
      <c r="E69" s="74">
        <v>40</v>
      </c>
      <c r="F69" s="86">
        <v>4119831.2</v>
      </c>
    </row>
    <row r="70" spans="1:6" x14ac:dyDescent="0.25">
      <c r="A70" s="164"/>
      <c r="B70" s="155"/>
      <c r="C70" s="78" t="s">
        <v>151</v>
      </c>
      <c r="D70" s="78"/>
      <c r="E70" s="78">
        <v>40</v>
      </c>
      <c r="F70" s="81">
        <v>4119831.2</v>
      </c>
    </row>
    <row r="71" spans="1:6" ht="15" customHeight="1" x14ac:dyDescent="0.25">
      <c r="A71" s="164"/>
      <c r="B71" s="155"/>
      <c r="C71" s="166" t="s">
        <v>160</v>
      </c>
      <c r="D71" s="74">
        <v>1</v>
      </c>
      <c r="E71" s="93">
        <v>6</v>
      </c>
      <c r="F71" s="86">
        <v>900024.48</v>
      </c>
    </row>
    <row r="72" spans="1:6" x14ac:dyDescent="0.25">
      <c r="A72" s="164"/>
      <c r="B72" s="155"/>
      <c r="C72" s="167"/>
      <c r="D72" s="74">
        <v>2</v>
      </c>
      <c r="E72" s="82">
        <v>0</v>
      </c>
      <c r="F72" s="76">
        <v>0</v>
      </c>
    </row>
    <row r="73" spans="1:6" x14ac:dyDescent="0.25">
      <c r="A73" s="165"/>
      <c r="B73" s="146"/>
      <c r="C73" s="78" t="s">
        <v>151</v>
      </c>
      <c r="D73" s="78"/>
      <c r="E73" s="78">
        <f>E71+E72</f>
        <v>6</v>
      </c>
      <c r="F73" s="81">
        <f>F71+F72</f>
        <v>900024.48</v>
      </c>
    </row>
    <row r="74" spans="1:6" x14ac:dyDescent="0.25">
      <c r="A74" s="147" t="s">
        <v>161</v>
      </c>
      <c r="B74" s="147"/>
      <c r="C74" s="147"/>
      <c r="D74" s="147"/>
      <c r="E74" s="84">
        <f>E68+E70+E73</f>
        <v>66</v>
      </c>
      <c r="F74" s="124">
        <f>F68+F70+F73</f>
        <v>7241688.0800000001</v>
      </c>
    </row>
    <row r="75" spans="1:6" ht="15" customHeight="1" x14ac:dyDescent="0.25">
      <c r="A75" s="158">
        <v>8</v>
      </c>
      <c r="B75" s="161" t="s">
        <v>172</v>
      </c>
      <c r="C75" s="161" t="s">
        <v>159</v>
      </c>
      <c r="D75" s="88">
        <v>34</v>
      </c>
      <c r="E75" s="90">
        <v>250</v>
      </c>
      <c r="F75" s="86">
        <v>31255580</v>
      </c>
    </row>
    <row r="76" spans="1:6" x14ac:dyDescent="0.25">
      <c r="A76" s="158"/>
      <c r="B76" s="161"/>
      <c r="C76" s="161"/>
      <c r="D76" s="74">
        <v>35</v>
      </c>
      <c r="E76" s="88">
        <v>50</v>
      </c>
      <c r="F76" s="86">
        <v>9349031</v>
      </c>
    </row>
    <row r="77" spans="1:6" x14ac:dyDescent="0.25">
      <c r="A77" s="158"/>
      <c r="B77" s="161"/>
      <c r="C77" s="161"/>
      <c r="D77" s="74">
        <v>36</v>
      </c>
      <c r="E77" s="88">
        <v>320</v>
      </c>
      <c r="F77" s="86">
        <v>42281836.799999997</v>
      </c>
    </row>
    <row r="78" spans="1:6" x14ac:dyDescent="0.25">
      <c r="A78" s="158"/>
      <c r="B78" s="161"/>
      <c r="C78" s="161"/>
      <c r="D78" s="88">
        <v>37</v>
      </c>
      <c r="E78" s="88">
        <v>5</v>
      </c>
      <c r="F78" s="86">
        <v>1561332.2</v>
      </c>
    </row>
    <row r="79" spans="1:6" x14ac:dyDescent="0.25">
      <c r="A79" s="158"/>
      <c r="B79" s="161"/>
      <c r="C79" s="78" t="s">
        <v>151</v>
      </c>
      <c r="D79" s="78"/>
      <c r="E79" s="78">
        <f>E75+E76+E77+E78</f>
        <v>625</v>
      </c>
      <c r="F79" s="81">
        <f>F75+F76+F77+F78</f>
        <v>84447780</v>
      </c>
    </row>
    <row r="80" spans="1:6" x14ac:dyDescent="0.25">
      <c r="A80" s="147" t="s">
        <v>161</v>
      </c>
      <c r="B80" s="147"/>
      <c r="C80" s="147"/>
      <c r="D80" s="147"/>
      <c r="E80" s="84">
        <v>625</v>
      </c>
      <c r="F80" s="85">
        <v>84447780</v>
      </c>
    </row>
    <row r="81" spans="1:6" ht="31.5" customHeight="1" x14ac:dyDescent="0.25">
      <c r="A81" s="162">
        <v>9</v>
      </c>
      <c r="B81" s="159" t="s">
        <v>173</v>
      </c>
      <c r="C81" s="82" t="s">
        <v>174</v>
      </c>
      <c r="D81" s="75">
        <v>8</v>
      </c>
      <c r="E81" s="75">
        <v>5</v>
      </c>
      <c r="F81" s="76">
        <v>1162155.25</v>
      </c>
    </row>
    <row r="82" spans="1:6" x14ac:dyDescent="0.25">
      <c r="A82" s="162"/>
      <c r="B82" s="159"/>
      <c r="C82" s="78" t="s">
        <v>151</v>
      </c>
      <c r="D82" s="79"/>
      <c r="E82" s="80">
        <v>5</v>
      </c>
      <c r="F82" s="81">
        <v>1162155.25</v>
      </c>
    </row>
    <row r="83" spans="1:6" x14ac:dyDescent="0.25">
      <c r="A83" s="162"/>
      <c r="B83" s="159"/>
      <c r="C83" s="82" t="s">
        <v>152</v>
      </c>
      <c r="D83" s="75">
        <v>38</v>
      </c>
      <c r="E83" s="75">
        <v>27</v>
      </c>
      <c r="F83" s="76">
        <v>2311461.63</v>
      </c>
    </row>
    <row r="84" spans="1:6" x14ac:dyDescent="0.25">
      <c r="A84" s="162"/>
      <c r="B84" s="159"/>
      <c r="C84" s="78" t="s">
        <v>151</v>
      </c>
      <c r="D84" s="79"/>
      <c r="E84" s="80">
        <v>27</v>
      </c>
      <c r="F84" s="81">
        <v>2311461.63</v>
      </c>
    </row>
    <row r="85" spans="1:6" x14ac:dyDescent="0.25">
      <c r="A85" s="147" t="s">
        <v>161</v>
      </c>
      <c r="B85" s="147"/>
      <c r="C85" s="147"/>
      <c r="D85" s="147"/>
      <c r="E85" s="128">
        <f>E82+E84</f>
        <v>32</v>
      </c>
      <c r="F85" s="124">
        <f>F82+F84</f>
        <v>3473616.88</v>
      </c>
    </row>
    <row r="86" spans="1:6" ht="15" customHeight="1" x14ac:dyDescent="0.25">
      <c r="A86" s="158">
        <v>10</v>
      </c>
      <c r="B86" s="161" t="s">
        <v>175</v>
      </c>
      <c r="C86" s="160" t="s">
        <v>163</v>
      </c>
      <c r="D86" s="74">
        <v>14</v>
      </c>
      <c r="E86" s="93">
        <v>186</v>
      </c>
      <c r="F86" s="86">
        <v>41784029.520000003</v>
      </c>
    </row>
    <row r="87" spans="1:6" x14ac:dyDescent="0.25">
      <c r="A87" s="158"/>
      <c r="B87" s="161"/>
      <c r="C87" s="160"/>
      <c r="D87" s="74">
        <v>15</v>
      </c>
      <c r="E87" s="82">
        <v>80</v>
      </c>
      <c r="F87" s="86">
        <v>26332919.199999999</v>
      </c>
    </row>
    <row r="88" spans="1:6" x14ac:dyDescent="0.25">
      <c r="A88" s="158"/>
      <c r="B88" s="161"/>
      <c r="C88" s="78" t="s">
        <v>151</v>
      </c>
      <c r="D88" s="78"/>
      <c r="E88" s="78">
        <f>E86+E87</f>
        <v>266</v>
      </c>
      <c r="F88" s="81">
        <f>F86+F87</f>
        <v>68116948.719999999</v>
      </c>
    </row>
    <row r="89" spans="1:6" x14ac:dyDescent="0.25">
      <c r="A89" s="147" t="s">
        <v>161</v>
      </c>
      <c r="B89" s="147"/>
      <c r="C89" s="147"/>
      <c r="D89" s="147"/>
      <c r="E89" s="84">
        <f>E88</f>
        <v>266</v>
      </c>
      <c r="F89" s="85">
        <f>F88</f>
        <v>68116948.719999999</v>
      </c>
    </row>
    <row r="90" spans="1:6" ht="15" customHeight="1" x14ac:dyDescent="0.25">
      <c r="A90" s="158">
        <v>11</v>
      </c>
      <c r="B90" s="159" t="s">
        <v>176</v>
      </c>
      <c r="C90" s="159" t="s">
        <v>160</v>
      </c>
      <c r="D90" s="82">
        <v>1</v>
      </c>
      <c r="E90" s="82">
        <v>16</v>
      </c>
      <c r="F90" s="86">
        <v>2400065.2799999998</v>
      </c>
    </row>
    <row r="91" spans="1:6" x14ac:dyDescent="0.25">
      <c r="A91" s="158"/>
      <c r="B91" s="159"/>
      <c r="C91" s="159"/>
      <c r="D91" s="82">
        <v>2</v>
      </c>
      <c r="E91" s="82">
        <v>3</v>
      </c>
      <c r="F91" s="86">
        <v>486995.19</v>
      </c>
    </row>
    <row r="92" spans="1:6" x14ac:dyDescent="0.25">
      <c r="A92" s="158"/>
      <c r="B92" s="159"/>
      <c r="C92" s="78" t="s">
        <v>151</v>
      </c>
      <c r="D92" s="78"/>
      <c r="E92" s="78">
        <f>E90+E91</f>
        <v>19</v>
      </c>
      <c r="F92" s="78">
        <f>F90+F91</f>
        <v>2887060.47</v>
      </c>
    </row>
    <row r="93" spans="1:6" x14ac:dyDescent="0.25">
      <c r="A93" s="158"/>
      <c r="B93" s="159"/>
      <c r="C93" s="83" t="s">
        <v>156</v>
      </c>
      <c r="D93" s="82">
        <v>11</v>
      </c>
      <c r="E93" s="82">
        <v>0</v>
      </c>
      <c r="F93" s="86">
        <v>0</v>
      </c>
    </row>
    <row r="94" spans="1:6" x14ac:dyDescent="0.25">
      <c r="A94" s="158"/>
      <c r="B94" s="159"/>
      <c r="C94" s="78" t="s">
        <v>151</v>
      </c>
      <c r="D94" s="78"/>
      <c r="E94" s="78">
        <f>E93</f>
        <v>0</v>
      </c>
      <c r="F94" s="102">
        <f>F93</f>
        <v>0</v>
      </c>
    </row>
    <row r="95" spans="1:6" ht="15" customHeight="1" x14ac:dyDescent="0.25">
      <c r="A95" s="158"/>
      <c r="B95" s="159"/>
      <c r="C95" s="161" t="s">
        <v>150</v>
      </c>
      <c r="D95" s="82">
        <v>27</v>
      </c>
      <c r="E95" s="82">
        <v>200</v>
      </c>
      <c r="F95" s="86">
        <v>38925698</v>
      </c>
    </row>
    <row r="96" spans="1:6" x14ac:dyDescent="0.25">
      <c r="A96" s="158"/>
      <c r="B96" s="159"/>
      <c r="C96" s="161"/>
      <c r="D96" s="82">
        <v>28</v>
      </c>
      <c r="E96" s="74">
        <v>256</v>
      </c>
      <c r="F96" s="86">
        <v>44425093.119999997</v>
      </c>
    </row>
    <row r="97" spans="1:6" x14ac:dyDescent="0.25">
      <c r="A97" s="158"/>
      <c r="B97" s="159"/>
      <c r="C97" s="78" t="s">
        <v>151</v>
      </c>
      <c r="D97" s="78"/>
      <c r="E97" s="78">
        <f>E95+E96</f>
        <v>456</v>
      </c>
      <c r="F97" s="81">
        <f>F95+F96</f>
        <v>83350791.120000005</v>
      </c>
    </row>
    <row r="98" spans="1:6" x14ac:dyDescent="0.25">
      <c r="A98" s="147" t="s">
        <v>161</v>
      </c>
      <c r="B98" s="147"/>
      <c r="C98" s="147"/>
      <c r="D98" s="147"/>
      <c r="E98" s="125">
        <f>E92+E94+E97</f>
        <v>475</v>
      </c>
      <c r="F98" s="124">
        <f>F92+F94+F97</f>
        <v>86237851.590000004</v>
      </c>
    </row>
    <row r="99" spans="1:6" ht="15" customHeight="1" x14ac:dyDescent="0.25">
      <c r="A99" s="158">
        <v>12</v>
      </c>
      <c r="B99" s="159" t="s">
        <v>177</v>
      </c>
      <c r="C99" s="160" t="s">
        <v>163</v>
      </c>
      <c r="D99" s="74">
        <v>14</v>
      </c>
      <c r="E99" s="74">
        <v>109</v>
      </c>
      <c r="F99" s="86">
        <v>24486339.879999999</v>
      </c>
    </row>
    <row r="100" spans="1:6" x14ac:dyDescent="0.25">
      <c r="A100" s="158"/>
      <c r="B100" s="159"/>
      <c r="C100" s="160"/>
      <c r="D100" s="74">
        <v>15</v>
      </c>
      <c r="E100" s="95">
        <v>61</v>
      </c>
      <c r="F100" s="86">
        <v>20078850.890000001</v>
      </c>
    </row>
    <row r="101" spans="1:6" ht="25.5" customHeight="1" x14ac:dyDescent="0.25">
      <c r="A101" s="158"/>
      <c r="B101" s="159"/>
      <c r="C101" s="78" t="s">
        <v>151</v>
      </c>
      <c r="D101" s="78"/>
      <c r="E101" s="78">
        <f>E99+E100</f>
        <v>170</v>
      </c>
      <c r="F101" s="81">
        <f>F99+F100</f>
        <v>44565190.770000003</v>
      </c>
    </row>
    <row r="102" spans="1:6" x14ac:dyDescent="0.25">
      <c r="A102" s="147" t="s">
        <v>161</v>
      </c>
      <c r="B102" s="147"/>
      <c r="C102" s="147"/>
      <c r="D102" s="147"/>
      <c r="E102" s="84">
        <f>E101</f>
        <v>170</v>
      </c>
      <c r="F102" s="84">
        <f>F101</f>
        <v>44565190.770000003</v>
      </c>
    </row>
    <row r="103" spans="1:6" ht="36.75" customHeight="1" x14ac:dyDescent="0.25">
      <c r="A103" s="158">
        <v>13</v>
      </c>
      <c r="B103" s="161" t="s">
        <v>178</v>
      </c>
      <c r="C103" s="88" t="s">
        <v>158</v>
      </c>
      <c r="D103" s="88">
        <v>18</v>
      </c>
      <c r="E103" s="88">
        <v>30</v>
      </c>
      <c r="F103" s="86">
        <v>3625813.2</v>
      </c>
    </row>
    <row r="104" spans="1:6" ht="20.25" customHeight="1" x14ac:dyDescent="0.25">
      <c r="A104" s="158"/>
      <c r="B104" s="161"/>
      <c r="C104" s="78" t="s">
        <v>151</v>
      </c>
      <c r="D104" s="91"/>
      <c r="E104" s="91">
        <v>30</v>
      </c>
      <c r="F104" s="81">
        <v>3625813.2</v>
      </c>
    </row>
    <row r="105" spans="1:6" x14ac:dyDescent="0.25">
      <c r="A105" s="147" t="s">
        <v>161</v>
      </c>
      <c r="B105" s="147"/>
      <c r="C105" s="147"/>
      <c r="D105" s="147"/>
      <c r="E105" s="84">
        <v>30</v>
      </c>
      <c r="F105" s="85">
        <v>3625813.2</v>
      </c>
    </row>
    <row r="106" spans="1:6" ht="51" customHeight="1" x14ac:dyDescent="0.25">
      <c r="A106" s="154">
        <v>14</v>
      </c>
      <c r="B106" s="145" t="s">
        <v>179</v>
      </c>
      <c r="C106" s="100" t="s">
        <v>159</v>
      </c>
      <c r="D106" s="74">
        <v>36</v>
      </c>
      <c r="E106" s="82">
        <v>1</v>
      </c>
      <c r="F106" s="76">
        <v>132130.74</v>
      </c>
    </row>
    <row r="107" spans="1:6" x14ac:dyDescent="0.25">
      <c r="A107" s="154"/>
      <c r="B107" s="155"/>
      <c r="C107" s="78" t="s">
        <v>151</v>
      </c>
      <c r="D107" s="78"/>
      <c r="E107" s="101">
        <v>1</v>
      </c>
      <c r="F107" s="102">
        <v>132130.74</v>
      </c>
    </row>
    <row r="108" spans="1:6" ht="15" customHeight="1" x14ac:dyDescent="0.25">
      <c r="A108" s="154"/>
      <c r="B108" s="155"/>
      <c r="C108" s="100" t="s">
        <v>163</v>
      </c>
      <c r="D108" s="82">
        <v>14</v>
      </c>
      <c r="E108" s="74">
        <v>3</v>
      </c>
      <c r="F108" s="76">
        <v>673935.96</v>
      </c>
    </row>
    <row r="109" spans="1:6" x14ac:dyDescent="0.25">
      <c r="A109" s="154"/>
      <c r="B109" s="146"/>
      <c r="C109" s="78" t="s">
        <v>151</v>
      </c>
      <c r="D109" s="78"/>
      <c r="E109" s="103">
        <v>3</v>
      </c>
      <c r="F109" s="102">
        <v>673935.96</v>
      </c>
    </row>
    <row r="110" spans="1:6" x14ac:dyDescent="0.25">
      <c r="A110" s="147" t="s">
        <v>161</v>
      </c>
      <c r="B110" s="147"/>
      <c r="C110" s="147"/>
      <c r="D110" s="147"/>
      <c r="E110" s="84">
        <f>E107+E109</f>
        <v>4</v>
      </c>
      <c r="F110" s="124">
        <f>F107+F109</f>
        <v>806066.7</v>
      </c>
    </row>
    <row r="111" spans="1:6" ht="38.25" customHeight="1" x14ac:dyDescent="0.25">
      <c r="A111" s="156">
        <v>15</v>
      </c>
      <c r="B111" s="145" t="s">
        <v>180</v>
      </c>
      <c r="C111" s="82" t="s">
        <v>160</v>
      </c>
      <c r="D111" s="82">
        <v>1</v>
      </c>
      <c r="E111" s="74">
        <v>2</v>
      </c>
      <c r="F111" s="76">
        <v>300008.15999999997</v>
      </c>
    </row>
    <row r="112" spans="1:6" x14ac:dyDescent="0.25">
      <c r="A112" s="154"/>
      <c r="B112" s="155"/>
      <c r="C112" s="78" t="s">
        <v>151</v>
      </c>
      <c r="D112" s="78"/>
      <c r="E112" s="78">
        <f>E111</f>
        <v>2</v>
      </c>
      <c r="F112" s="78">
        <f>F111</f>
        <v>300008.15999999997</v>
      </c>
    </row>
    <row r="113" spans="1:6" x14ac:dyDescent="0.25">
      <c r="A113" s="154"/>
      <c r="B113" s="155"/>
      <c r="C113" s="94" t="s">
        <v>158</v>
      </c>
      <c r="D113" s="82">
        <v>16</v>
      </c>
      <c r="E113" s="74">
        <v>25</v>
      </c>
      <c r="F113" s="76">
        <v>3452507.1</v>
      </c>
    </row>
    <row r="114" spans="1:6" x14ac:dyDescent="0.25">
      <c r="A114" s="154"/>
      <c r="B114" s="155"/>
      <c r="C114" s="78" t="s">
        <v>151</v>
      </c>
      <c r="D114" s="78"/>
      <c r="E114" s="78">
        <f>E113</f>
        <v>25</v>
      </c>
      <c r="F114" s="78">
        <f>F113</f>
        <v>3452507.1</v>
      </c>
    </row>
    <row r="115" spans="1:6" x14ac:dyDescent="0.25">
      <c r="A115" s="154"/>
      <c r="B115" s="155"/>
      <c r="C115" s="92" t="s">
        <v>164</v>
      </c>
      <c r="D115" s="93">
        <v>33</v>
      </c>
      <c r="E115" s="93">
        <v>1</v>
      </c>
      <c r="F115" s="86">
        <v>227364.54</v>
      </c>
    </row>
    <row r="116" spans="1:6" x14ac:dyDescent="0.25">
      <c r="A116" s="154"/>
      <c r="B116" s="155"/>
      <c r="C116" s="78" t="s">
        <v>151</v>
      </c>
      <c r="D116" s="78"/>
      <c r="E116" s="78">
        <f>E115</f>
        <v>1</v>
      </c>
      <c r="F116" s="78">
        <f>F115</f>
        <v>227364.54</v>
      </c>
    </row>
    <row r="117" spans="1:6" x14ac:dyDescent="0.25">
      <c r="A117" s="154"/>
      <c r="B117" s="155"/>
      <c r="C117" s="95" t="s">
        <v>159</v>
      </c>
      <c r="D117" s="74">
        <v>36</v>
      </c>
      <c r="E117" s="74">
        <v>43</v>
      </c>
      <c r="F117" s="76">
        <v>5684621.8200000003</v>
      </c>
    </row>
    <row r="118" spans="1:6" x14ac:dyDescent="0.25">
      <c r="A118" s="157"/>
      <c r="B118" s="146"/>
      <c r="C118" s="78" t="s">
        <v>151</v>
      </c>
      <c r="D118" s="78"/>
      <c r="E118" s="78">
        <f>E117</f>
        <v>43</v>
      </c>
      <c r="F118" s="81">
        <f>F117</f>
        <v>5684621.8200000003</v>
      </c>
    </row>
    <row r="119" spans="1:6" x14ac:dyDescent="0.25">
      <c r="A119" s="147" t="s">
        <v>161</v>
      </c>
      <c r="B119" s="147"/>
      <c r="C119" s="147"/>
      <c r="D119" s="147"/>
      <c r="E119" s="84">
        <f>E112+E114+E116+E118</f>
        <v>71</v>
      </c>
      <c r="F119" s="124">
        <f>F118+F116+F114+F112</f>
        <v>9664501.6199999992</v>
      </c>
    </row>
    <row r="120" spans="1:6" ht="15" customHeight="1" x14ac:dyDescent="0.25">
      <c r="A120" s="148">
        <v>16</v>
      </c>
      <c r="B120" s="151" t="s">
        <v>184</v>
      </c>
      <c r="C120" s="143" t="s">
        <v>159</v>
      </c>
      <c r="D120" s="104">
        <v>34</v>
      </c>
      <c r="E120" s="105">
        <v>10</v>
      </c>
      <c r="F120" s="106">
        <v>1250223.2</v>
      </c>
    </row>
    <row r="121" spans="1:6" x14ac:dyDescent="0.25">
      <c r="A121" s="149"/>
      <c r="B121" s="152"/>
      <c r="C121" s="144"/>
      <c r="D121" s="104">
        <v>36</v>
      </c>
      <c r="E121" s="105">
        <v>24</v>
      </c>
      <c r="F121" s="106">
        <v>3171137.76</v>
      </c>
    </row>
    <row r="122" spans="1:6" x14ac:dyDescent="0.25">
      <c r="A122" s="149"/>
      <c r="B122" s="152"/>
      <c r="C122" s="109" t="s">
        <v>151</v>
      </c>
      <c r="D122" s="109"/>
      <c r="E122" s="107">
        <f>E120+E121</f>
        <v>34</v>
      </c>
      <c r="F122" s="130">
        <f>F120+F121</f>
        <v>4421360.96</v>
      </c>
    </row>
    <row r="123" spans="1:6" x14ac:dyDescent="0.25">
      <c r="A123" s="149"/>
      <c r="B123" s="152"/>
      <c r="C123" s="145" t="s">
        <v>163</v>
      </c>
      <c r="D123" s="104">
        <v>14</v>
      </c>
      <c r="E123" s="190">
        <v>37</v>
      </c>
      <c r="F123" s="191">
        <v>8311876.8399999999</v>
      </c>
    </row>
    <row r="124" spans="1:6" x14ac:dyDescent="0.25">
      <c r="A124" s="149"/>
      <c r="B124" s="152"/>
      <c r="C124" s="146"/>
      <c r="D124" s="104">
        <v>15</v>
      </c>
      <c r="E124" s="105">
        <v>20</v>
      </c>
      <c r="F124" s="106">
        <v>6583229.7999999998</v>
      </c>
    </row>
    <row r="125" spans="1:6" x14ac:dyDescent="0.25">
      <c r="A125" s="149"/>
      <c r="B125" s="152"/>
      <c r="C125" s="109" t="s">
        <v>151</v>
      </c>
      <c r="D125" s="109"/>
      <c r="E125" s="109">
        <f>E123+E124</f>
        <v>57</v>
      </c>
      <c r="F125" s="110">
        <f>F123+F124</f>
        <v>14895106.640000001</v>
      </c>
    </row>
    <row r="126" spans="1:6" x14ac:dyDescent="0.25">
      <c r="A126" s="149"/>
      <c r="B126" s="152"/>
      <c r="C126" s="100" t="s">
        <v>158</v>
      </c>
      <c r="D126" s="104">
        <v>16</v>
      </c>
      <c r="E126" s="105">
        <v>5</v>
      </c>
      <c r="F126" s="106">
        <v>575417.85</v>
      </c>
    </row>
    <row r="127" spans="1:6" x14ac:dyDescent="0.25">
      <c r="A127" s="149"/>
      <c r="B127" s="152"/>
      <c r="C127" s="109" t="s">
        <v>151</v>
      </c>
      <c r="D127" s="109"/>
      <c r="E127" s="107">
        <v>5</v>
      </c>
      <c r="F127" s="108">
        <v>575417.85</v>
      </c>
    </row>
    <row r="128" spans="1:6" x14ac:dyDescent="0.25">
      <c r="A128" s="149"/>
      <c r="B128" s="152"/>
      <c r="C128" s="143" t="s">
        <v>191</v>
      </c>
      <c r="D128" s="104">
        <v>27</v>
      </c>
      <c r="E128" s="190">
        <v>37</v>
      </c>
      <c r="F128" s="191">
        <v>7201254.1299999999</v>
      </c>
    </row>
    <row r="129" spans="1:6" x14ac:dyDescent="0.25">
      <c r="A129" s="149"/>
      <c r="B129" s="152"/>
      <c r="C129" s="144"/>
      <c r="D129" s="104">
        <v>28</v>
      </c>
      <c r="E129" s="190">
        <v>13</v>
      </c>
      <c r="F129" s="191">
        <v>2255961.7599999998</v>
      </c>
    </row>
    <row r="130" spans="1:6" x14ac:dyDescent="0.25">
      <c r="A130" s="150"/>
      <c r="B130" s="153"/>
      <c r="C130" s="109" t="s">
        <v>151</v>
      </c>
      <c r="D130" s="109"/>
      <c r="E130" s="107">
        <f>E128+E129</f>
        <v>50</v>
      </c>
      <c r="F130" s="108">
        <f>F128+F129</f>
        <v>9457215.8900000006</v>
      </c>
    </row>
    <row r="131" spans="1:6" x14ac:dyDescent="0.25">
      <c r="A131" s="147" t="s">
        <v>161</v>
      </c>
      <c r="B131" s="147"/>
      <c r="C131" s="147"/>
      <c r="D131" s="147"/>
      <c r="E131" s="126">
        <f>E122+E125+E127+E130</f>
        <v>146</v>
      </c>
      <c r="F131" s="126">
        <f>F122+F125+F127+F130</f>
        <v>29349101.34</v>
      </c>
    </row>
    <row r="132" spans="1:6" ht="21.75" customHeight="1" x14ac:dyDescent="0.25">
      <c r="A132" s="148">
        <v>17</v>
      </c>
      <c r="B132" s="151" t="s">
        <v>192</v>
      </c>
      <c r="C132" s="143" t="s">
        <v>191</v>
      </c>
      <c r="D132" s="104">
        <v>27</v>
      </c>
      <c r="E132" s="190">
        <v>27</v>
      </c>
      <c r="F132" s="191">
        <v>5254969.2300000004</v>
      </c>
    </row>
    <row r="133" spans="1:6" ht="23.25" customHeight="1" x14ac:dyDescent="0.25">
      <c r="A133" s="149"/>
      <c r="B133" s="152"/>
      <c r="C133" s="144"/>
      <c r="D133" s="104">
        <v>28</v>
      </c>
      <c r="E133" s="190">
        <v>10</v>
      </c>
      <c r="F133" s="191">
        <v>1735355.2</v>
      </c>
    </row>
    <row r="134" spans="1:6" ht="22.5" customHeight="1" x14ac:dyDescent="0.25">
      <c r="A134" s="150"/>
      <c r="B134" s="153"/>
      <c r="C134" s="109" t="s">
        <v>151</v>
      </c>
      <c r="D134" s="109"/>
      <c r="E134" s="107">
        <f>E132+E133</f>
        <v>37</v>
      </c>
      <c r="F134" s="108">
        <f>F132+F133</f>
        <v>6990324.4299999997</v>
      </c>
    </row>
    <row r="135" spans="1:6" x14ac:dyDescent="0.25">
      <c r="A135" s="147" t="s">
        <v>161</v>
      </c>
      <c r="B135" s="147"/>
      <c r="C135" s="147"/>
      <c r="D135" s="147"/>
      <c r="E135" s="126">
        <f>E134</f>
        <v>37</v>
      </c>
      <c r="F135" s="137">
        <f>F134</f>
        <v>6990324.4299999997</v>
      </c>
    </row>
    <row r="136" spans="1:6" ht="18.75" x14ac:dyDescent="0.25">
      <c r="A136" s="135" t="s">
        <v>181</v>
      </c>
      <c r="B136" s="135"/>
      <c r="C136" s="135"/>
      <c r="D136" s="135"/>
      <c r="E136" s="129">
        <f>E35+E47+E56+E60+E63+E66+E74+E80+E85+E89+E98+E102+E105+E110+E119+E131+E135</f>
        <v>6292</v>
      </c>
      <c r="F136" s="127">
        <f>F35+F47+F56+F60+F63+F66+F74+F80+F85+F89+F98+F102+F105+F110+F119+F131+F135</f>
        <v>881366816.12</v>
      </c>
    </row>
  </sheetData>
  <mergeCells count="79">
    <mergeCell ref="C132:C133"/>
    <mergeCell ref="B132:B134"/>
    <mergeCell ref="A132:A134"/>
    <mergeCell ref="A135:D135"/>
    <mergeCell ref="B5:B34"/>
    <mergeCell ref="C5:C8"/>
    <mergeCell ref="C14:C15"/>
    <mergeCell ref="C17:C18"/>
    <mergeCell ref="C20:C22"/>
    <mergeCell ref="C26:C27"/>
    <mergeCell ref="C29:C30"/>
    <mergeCell ref="C32:C33"/>
    <mergeCell ref="B57:B59"/>
    <mergeCell ref="C57:C58"/>
    <mergeCell ref="A35:D35"/>
    <mergeCell ref="A36:A46"/>
    <mergeCell ref="D1:F1"/>
    <mergeCell ref="A2:F2"/>
    <mergeCell ref="A3:A4"/>
    <mergeCell ref="B3:B4"/>
    <mergeCell ref="C3:C4"/>
    <mergeCell ref="D3:D4"/>
    <mergeCell ref="C48:C50"/>
    <mergeCell ref="A56:D56"/>
    <mergeCell ref="A5:A34"/>
    <mergeCell ref="B36:B46"/>
    <mergeCell ref="C36:C37"/>
    <mergeCell ref="C39:C40"/>
    <mergeCell ref="C42:C43"/>
    <mergeCell ref="A47:D47"/>
    <mergeCell ref="A48:A55"/>
    <mergeCell ref="B48:B55"/>
    <mergeCell ref="C75:C78"/>
    <mergeCell ref="A60:D60"/>
    <mergeCell ref="A61:A62"/>
    <mergeCell ref="B61:B62"/>
    <mergeCell ref="A63:D63"/>
    <mergeCell ref="A64:A65"/>
    <mergeCell ref="B64:B65"/>
    <mergeCell ref="A66:D66"/>
    <mergeCell ref="A67:A73"/>
    <mergeCell ref="B67:B73"/>
    <mergeCell ref="C71:C72"/>
    <mergeCell ref="A74:D74"/>
    <mergeCell ref="A57:A59"/>
    <mergeCell ref="A98:D98"/>
    <mergeCell ref="A80:D80"/>
    <mergeCell ref="A81:A84"/>
    <mergeCell ref="B81:B84"/>
    <mergeCell ref="A85:D85"/>
    <mergeCell ref="A86:A88"/>
    <mergeCell ref="B86:B88"/>
    <mergeCell ref="C86:C87"/>
    <mergeCell ref="A89:D89"/>
    <mergeCell ref="A90:A97"/>
    <mergeCell ref="B90:B97"/>
    <mergeCell ref="C90:C91"/>
    <mergeCell ref="C95:C96"/>
    <mergeCell ref="A75:A79"/>
    <mergeCell ref="B75:B79"/>
    <mergeCell ref="A99:A101"/>
    <mergeCell ref="B99:B101"/>
    <mergeCell ref="C99:C100"/>
    <mergeCell ref="A102:D102"/>
    <mergeCell ref="A103:A104"/>
    <mergeCell ref="B103:B104"/>
    <mergeCell ref="A119:D119"/>
    <mergeCell ref="A105:D105"/>
    <mergeCell ref="A106:A109"/>
    <mergeCell ref="A110:D110"/>
    <mergeCell ref="B111:B118"/>
    <mergeCell ref="A111:A118"/>
    <mergeCell ref="B106:B109"/>
    <mergeCell ref="C120:C121"/>
    <mergeCell ref="C123:C124"/>
    <mergeCell ref="A131:D131"/>
    <mergeCell ref="A120:A130"/>
    <mergeCell ref="B120:B130"/>
    <mergeCell ref="C128:C129"/>
  </mergeCells>
  <pageMargins left="0.7" right="0.7" top="0.75" bottom="0.75" header="0.3" footer="0.3"/>
  <pageSetup paperSize="9" scale="53" orientation="portrait" verticalDpi="0" r:id="rId1"/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0"/>
  <sheetViews>
    <sheetView view="pageBreakPreview" zoomScaleNormal="80" zoomScaleSheetLayoutView="100" workbookViewId="0">
      <pane xSplit="4" ySplit="6" topLeftCell="E106" activePane="bottomRight" state="frozen"/>
      <selection activeCell="D1" sqref="D1"/>
      <selection pane="topRight" activeCell="E1" sqref="E1"/>
      <selection pane="bottomLeft" activeCell="D7" sqref="D7"/>
      <selection pane="bottomRight" activeCell="D106" sqref="D106"/>
    </sheetView>
  </sheetViews>
  <sheetFormatPr defaultRowHeight="12.75" outlineLevelCol="1" x14ac:dyDescent="0.25"/>
  <cols>
    <col min="1" max="1" width="7.5703125" style="1" hidden="1" customWidth="1" outlineLevel="1"/>
    <col min="2" max="2" width="15" style="2" hidden="1" customWidth="1" outlineLevel="1"/>
    <col min="3" max="3" width="19" style="2" hidden="1" customWidth="1" outlineLevel="1"/>
    <col min="4" max="4" width="32" style="37" customWidth="1" collapsed="1"/>
    <col min="5" max="9" width="12.85546875" style="20" customWidth="1"/>
    <col min="10" max="10" width="13.140625" style="20" customWidth="1"/>
    <col min="11" max="11" width="12.85546875" style="1" customWidth="1"/>
    <col min="12" max="12" width="12.85546875" style="20" customWidth="1"/>
    <col min="13" max="13" width="12.85546875" style="1" customWidth="1"/>
    <col min="14" max="14" width="12.85546875" style="20" customWidth="1"/>
    <col min="15" max="15" width="12.85546875" style="37" customWidth="1"/>
    <col min="16" max="16" width="13.42578125" style="37" customWidth="1"/>
    <col min="17" max="26" width="12" style="1" hidden="1" customWidth="1"/>
    <col min="27" max="27" width="13.140625" style="20" hidden="1" customWidth="1"/>
    <col min="28" max="28" width="0.28515625" style="20" customWidth="1"/>
    <col min="29" max="33" width="12.42578125" style="52" customWidth="1"/>
    <col min="34" max="34" width="11.85546875" style="52" customWidth="1"/>
    <col min="35" max="35" width="9.140625" style="52"/>
    <col min="36" max="36" width="11.7109375" style="52" customWidth="1"/>
    <col min="37" max="37" width="9.140625" style="52"/>
    <col min="38" max="38" width="12" style="52" customWidth="1"/>
    <col min="39" max="39" width="9.140625" style="52"/>
    <col min="40" max="40" width="14.140625" style="52" customWidth="1"/>
    <col min="41" max="41" width="13" style="52" customWidth="1"/>
    <col min="42" max="42" width="19.140625" style="52" customWidth="1"/>
    <col min="43" max="252" width="9.140625" style="1"/>
    <col min="253" max="255" width="0" style="1" hidden="1" customWidth="1"/>
    <col min="256" max="256" width="36.85546875" style="1" customWidth="1"/>
    <col min="257" max="268" width="0" style="1" hidden="1" customWidth="1"/>
    <col min="269" max="278" width="12" style="1" customWidth="1"/>
    <col min="279" max="279" width="13.140625" style="1" customWidth="1"/>
    <col min="280" max="280" width="0" style="1" hidden="1" customWidth="1"/>
    <col min="281" max="281" width="13.28515625" style="1" bestFit="1" customWidth="1"/>
    <col min="282" max="282" width="11.28515625" style="1" bestFit="1" customWidth="1"/>
    <col min="283" max="508" width="9.140625" style="1"/>
    <col min="509" max="511" width="0" style="1" hidden="1" customWidth="1"/>
    <col min="512" max="512" width="36.85546875" style="1" customWidth="1"/>
    <col min="513" max="524" width="0" style="1" hidden="1" customWidth="1"/>
    <col min="525" max="534" width="12" style="1" customWidth="1"/>
    <col min="535" max="535" width="13.140625" style="1" customWidth="1"/>
    <col min="536" max="536" width="0" style="1" hidden="1" customWidth="1"/>
    <col min="537" max="537" width="13.28515625" style="1" bestFit="1" customWidth="1"/>
    <col min="538" max="538" width="11.28515625" style="1" bestFit="1" customWidth="1"/>
    <col min="539" max="764" width="9.140625" style="1"/>
    <col min="765" max="767" width="0" style="1" hidden="1" customWidth="1"/>
    <col min="768" max="768" width="36.85546875" style="1" customWidth="1"/>
    <col min="769" max="780" width="0" style="1" hidden="1" customWidth="1"/>
    <col min="781" max="790" width="12" style="1" customWidth="1"/>
    <col min="791" max="791" width="13.140625" style="1" customWidth="1"/>
    <col min="792" max="792" width="0" style="1" hidden="1" customWidth="1"/>
    <col min="793" max="793" width="13.28515625" style="1" bestFit="1" customWidth="1"/>
    <col min="794" max="794" width="11.28515625" style="1" bestFit="1" customWidth="1"/>
    <col min="795" max="1020" width="9.140625" style="1"/>
    <col min="1021" max="1023" width="0" style="1" hidden="1" customWidth="1"/>
    <col min="1024" max="1024" width="36.85546875" style="1" customWidth="1"/>
    <col min="1025" max="1036" width="0" style="1" hidden="1" customWidth="1"/>
    <col min="1037" max="1046" width="12" style="1" customWidth="1"/>
    <col min="1047" max="1047" width="13.140625" style="1" customWidth="1"/>
    <col min="1048" max="1048" width="0" style="1" hidden="1" customWidth="1"/>
    <col min="1049" max="1049" width="13.28515625" style="1" bestFit="1" customWidth="1"/>
    <col min="1050" max="1050" width="11.28515625" style="1" bestFit="1" customWidth="1"/>
    <col min="1051" max="1276" width="9.140625" style="1"/>
    <col min="1277" max="1279" width="0" style="1" hidden="1" customWidth="1"/>
    <col min="1280" max="1280" width="36.85546875" style="1" customWidth="1"/>
    <col min="1281" max="1292" width="0" style="1" hidden="1" customWidth="1"/>
    <col min="1293" max="1302" width="12" style="1" customWidth="1"/>
    <col min="1303" max="1303" width="13.140625" style="1" customWidth="1"/>
    <col min="1304" max="1304" width="0" style="1" hidden="1" customWidth="1"/>
    <col min="1305" max="1305" width="13.28515625" style="1" bestFit="1" customWidth="1"/>
    <col min="1306" max="1306" width="11.28515625" style="1" bestFit="1" customWidth="1"/>
    <col min="1307" max="1532" width="9.140625" style="1"/>
    <col min="1533" max="1535" width="0" style="1" hidden="1" customWidth="1"/>
    <col min="1536" max="1536" width="36.85546875" style="1" customWidth="1"/>
    <col min="1537" max="1548" width="0" style="1" hidden="1" customWidth="1"/>
    <col min="1549" max="1558" width="12" style="1" customWidth="1"/>
    <col min="1559" max="1559" width="13.140625" style="1" customWidth="1"/>
    <col min="1560" max="1560" width="0" style="1" hidden="1" customWidth="1"/>
    <col min="1561" max="1561" width="13.28515625" style="1" bestFit="1" customWidth="1"/>
    <col min="1562" max="1562" width="11.28515625" style="1" bestFit="1" customWidth="1"/>
    <col min="1563" max="1788" width="9.140625" style="1"/>
    <col min="1789" max="1791" width="0" style="1" hidden="1" customWidth="1"/>
    <col min="1792" max="1792" width="36.85546875" style="1" customWidth="1"/>
    <col min="1793" max="1804" width="0" style="1" hidden="1" customWidth="1"/>
    <col min="1805" max="1814" width="12" style="1" customWidth="1"/>
    <col min="1815" max="1815" width="13.140625" style="1" customWidth="1"/>
    <col min="1816" max="1816" width="0" style="1" hidden="1" customWidth="1"/>
    <col min="1817" max="1817" width="13.28515625" style="1" bestFit="1" customWidth="1"/>
    <col min="1818" max="1818" width="11.28515625" style="1" bestFit="1" customWidth="1"/>
    <col min="1819" max="2044" width="9.140625" style="1"/>
    <col min="2045" max="2047" width="0" style="1" hidden="1" customWidth="1"/>
    <col min="2048" max="2048" width="36.85546875" style="1" customWidth="1"/>
    <col min="2049" max="2060" width="0" style="1" hidden="1" customWidth="1"/>
    <col min="2061" max="2070" width="12" style="1" customWidth="1"/>
    <col min="2071" max="2071" width="13.140625" style="1" customWidth="1"/>
    <col min="2072" max="2072" width="0" style="1" hidden="1" customWidth="1"/>
    <col min="2073" max="2073" width="13.28515625" style="1" bestFit="1" customWidth="1"/>
    <col min="2074" max="2074" width="11.28515625" style="1" bestFit="1" customWidth="1"/>
    <col min="2075" max="2300" width="9.140625" style="1"/>
    <col min="2301" max="2303" width="0" style="1" hidden="1" customWidth="1"/>
    <col min="2304" max="2304" width="36.85546875" style="1" customWidth="1"/>
    <col min="2305" max="2316" width="0" style="1" hidden="1" customWidth="1"/>
    <col min="2317" max="2326" width="12" style="1" customWidth="1"/>
    <col min="2327" max="2327" width="13.140625" style="1" customWidth="1"/>
    <col min="2328" max="2328" width="0" style="1" hidden="1" customWidth="1"/>
    <col min="2329" max="2329" width="13.28515625" style="1" bestFit="1" customWidth="1"/>
    <col min="2330" max="2330" width="11.28515625" style="1" bestFit="1" customWidth="1"/>
    <col min="2331" max="2556" width="9.140625" style="1"/>
    <col min="2557" max="2559" width="0" style="1" hidden="1" customWidth="1"/>
    <col min="2560" max="2560" width="36.85546875" style="1" customWidth="1"/>
    <col min="2561" max="2572" width="0" style="1" hidden="1" customWidth="1"/>
    <col min="2573" max="2582" width="12" style="1" customWidth="1"/>
    <col min="2583" max="2583" width="13.140625" style="1" customWidth="1"/>
    <col min="2584" max="2584" width="0" style="1" hidden="1" customWidth="1"/>
    <col min="2585" max="2585" width="13.28515625" style="1" bestFit="1" customWidth="1"/>
    <col min="2586" max="2586" width="11.28515625" style="1" bestFit="1" customWidth="1"/>
    <col min="2587" max="2812" width="9.140625" style="1"/>
    <col min="2813" max="2815" width="0" style="1" hidden="1" customWidth="1"/>
    <col min="2816" max="2816" width="36.85546875" style="1" customWidth="1"/>
    <col min="2817" max="2828" width="0" style="1" hidden="1" customWidth="1"/>
    <col min="2829" max="2838" width="12" style="1" customWidth="1"/>
    <col min="2839" max="2839" width="13.140625" style="1" customWidth="1"/>
    <col min="2840" max="2840" width="0" style="1" hidden="1" customWidth="1"/>
    <col min="2841" max="2841" width="13.28515625" style="1" bestFit="1" customWidth="1"/>
    <col min="2842" max="2842" width="11.28515625" style="1" bestFit="1" customWidth="1"/>
    <col min="2843" max="3068" width="9.140625" style="1"/>
    <col min="3069" max="3071" width="0" style="1" hidden="1" customWidth="1"/>
    <col min="3072" max="3072" width="36.85546875" style="1" customWidth="1"/>
    <col min="3073" max="3084" width="0" style="1" hidden="1" customWidth="1"/>
    <col min="3085" max="3094" width="12" style="1" customWidth="1"/>
    <col min="3095" max="3095" width="13.140625" style="1" customWidth="1"/>
    <col min="3096" max="3096" width="0" style="1" hidden="1" customWidth="1"/>
    <col min="3097" max="3097" width="13.28515625" style="1" bestFit="1" customWidth="1"/>
    <col min="3098" max="3098" width="11.28515625" style="1" bestFit="1" customWidth="1"/>
    <col min="3099" max="3324" width="9.140625" style="1"/>
    <col min="3325" max="3327" width="0" style="1" hidden="1" customWidth="1"/>
    <col min="3328" max="3328" width="36.85546875" style="1" customWidth="1"/>
    <col min="3329" max="3340" width="0" style="1" hidden="1" customWidth="1"/>
    <col min="3341" max="3350" width="12" style="1" customWidth="1"/>
    <col min="3351" max="3351" width="13.140625" style="1" customWidth="1"/>
    <col min="3352" max="3352" width="0" style="1" hidden="1" customWidth="1"/>
    <col min="3353" max="3353" width="13.28515625" style="1" bestFit="1" customWidth="1"/>
    <col min="3354" max="3354" width="11.28515625" style="1" bestFit="1" customWidth="1"/>
    <col min="3355" max="3580" width="9.140625" style="1"/>
    <col min="3581" max="3583" width="0" style="1" hidden="1" customWidth="1"/>
    <col min="3584" max="3584" width="36.85546875" style="1" customWidth="1"/>
    <col min="3585" max="3596" width="0" style="1" hidden="1" customWidth="1"/>
    <col min="3597" max="3606" width="12" style="1" customWidth="1"/>
    <col min="3607" max="3607" width="13.140625" style="1" customWidth="1"/>
    <col min="3608" max="3608" width="0" style="1" hidden="1" customWidth="1"/>
    <col min="3609" max="3609" width="13.28515625" style="1" bestFit="1" customWidth="1"/>
    <col min="3610" max="3610" width="11.28515625" style="1" bestFit="1" customWidth="1"/>
    <col min="3611" max="3836" width="9.140625" style="1"/>
    <col min="3837" max="3839" width="0" style="1" hidden="1" customWidth="1"/>
    <col min="3840" max="3840" width="36.85546875" style="1" customWidth="1"/>
    <col min="3841" max="3852" width="0" style="1" hidden="1" customWidth="1"/>
    <col min="3853" max="3862" width="12" style="1" customWidth="1"/>
    <col min="3863" max="3863" width="13.140625" style="1" customWidth="1"/>
    <col min="3864" max="3864" width="0" style="1" hidden="1" customWidth="1"/>
    <col min="3865" max="3865" width="13.28515625" style="1" bestFit="1" customWidth="1"/>
    <col min="3866" max="3866" width="11.28515625" style="1" bestFit="1" customWidth="1"/>
    <col min="3867" max="4092" width="9.140625" style="1"/>
    <col min="4093" max="4095" width="0" style="1" hidden="1" customWidth="1"/>
    <col min="4096" max="4096" width="36.85546875" style="1" customWidth="1"/>
    <col min="4097" max="4108" width="0" style="1" hidden="1" customWidth="1"/>
    <col min="4109" max="4118" width="12" style="1" customWidth="1"/>
    <col min="4119" max="4119" width="13.140625" style="1" customWidth="1"/>
    <col min="4120" max="4120" width="0" style="1" hidden="1" customWidth="1"/>
    <col min="4121" max="4121" width="13.28515625" style="1" bestFit="1" customWidth="1"/>
    <col min="4122" max="4122" width="11.28515625" style="1" bestFit="1" customWidth="1"/>
    <col min="4123" max="4348" width="9.140625" style="1"/>
    <col min="4349" max="4351" width="0" style="1" hidden="1" customWidth="1"/>
    <col min="4352" max="4352" width="36.85546875" style="1" customWidth="1"/>
    <col min="4353" max="4364" width="0" style="1" hidden="1" customWidth="1"/>
    <col min="4365" max="4374" width="12" style="1" customWidth="1"/>
    <col min="4375" max="4375" width="13.140625" style="1" customWidth="1"/>
    <col min="4376" max="4376" width="0" style="1" hidden="1" customWidth="1"/>
    <col min="4377" max="4377" width="13.28515625" style="1" bestFit="1" customWidth="1"/>
    <col min="4378" max="4378" width="11.28515625" style="1" bestFit="1" customWidth="1"/>
    <col min="4379" max="4604" width="9.140625" style="1"/>
    <col min="4605" max="4607" width="0" style="1" hidden="1" customWidth="1"/>
    <col min="4608" max="4608" width="36.85546875" style="1" customWidth="1"/>
    <col min="4609" max="4620" width="0" style="1" hidden="1" customWidth="1"/>
    <col min="4621" max="4630" width="12" style="1" customWidth="1"/>
    <col min="4631" max="4631" width="13.140625" style="1" customWidth="1"/>
    <col min="4632" max="4632" width="0" style="1" hidden="1" customWidth="1"/>
    <col min="4633" max="4633" width="13.28515625" style="1" bestFit="1" customWidth="1"/>
    <col min="4634" max="4634" width="11.28515625" style="1" bestFit="1" customWidth="1"/>
    <col min="4635" max="4860" width="9.140625" style="1"/>
    <col min="4861" max="4863" width="0" style="1" hidden="1" customWidth="1"/>
    <col min="4864" max="4864" width="36.85546875" style="1" customWidth="1"/>
    <col min="4865" max="4876" width="0" style="1" hidden="1" customWidth="1"/>
    <col min="4877" max="4886" width="12" style="1" customWidth="1"/>
    <col min="4887" max="4887" width="13.140625" style="1" customWidth="1"/>
    <col min="4888" max="4888" width="0" style="1" hidden="1" customWidth="1"/>
    <col min="4889" max="4889" width="13.28515625" style="1" bestFit="1" customWidth="1"/>
    <col min="4890" max="4890" width="11.28515625" style="1" bestFit="1" customWidth="1"/>
    <col min="4891" max="5116" width="9.140625" style="1"/>
    <col min="5117" max="5119" width="0" style="1" hidden="1" customWidth="1"/>
    <col min="5120" max="5120" width="36.85546875" style="1" customWidth="1"/>
    <col min="5121" max="5132" width="0" style="1" hidden="1" customWidth="1"/>
    <col min="5133" max="5142" width="12" style="1" customWidth="1"/>
    <col min="5143" max="5143" width="13.140625" style="1" customWidth="1"/>
    <col min="5144" max="5144" width="0" style="1" hidden="1" customWidth="1"/>
    <col min="5145" max="5145" width="13.28515625" style="1" bestFit="1" customWidth="1"/>
    <col min="5146" max="5146" width="11.28515625" style="1" bestFit="1" customWidth="1"/>
    <col min="5147" max="5372" width="9.140625" style="1"/>
    <col min="5373" max="5375" width="0" style="1" hidden="1" customWidth="1"/>
    <col min="5376" max="5376" width="36.85546875" style="1" customWidth="1"/>
    <col min="5377" max="5388" width="0" style="1" hidden="1" customWidth="1"/>
    <col min="5389" max="5398" width="12" style="1" customWidth="1"/>
    <col min="5399" max="5399" width="13.140625" style="1" customWidth="1"/>
    <col min="5400" max="5400" width="0" style="1" hidden="1" customWidth="1"/>
    <col min="5401" max="5401" width="13.28515625" style="1" bestFit="1" customWidth="1"/>
    <col min="5402" max="5402" width="11.28515625" style="1" bestFit="1" customWidth="1"/>
    <col min="5403" max="5628" width="9.140625" style="1"/>
    <col min="5629" max="5631" width="0" style="1" hidden="1" customWidth="1"/>
    <col min="5632" max="5632" width="36.85546875" style="1" customWidth="1"/>
    <col min="5633" max="5644" width="0" style="1" hidden="1" customWidth="1"/>
    <col min="5645" max="5654" width="12" style="1" customWidth="1"/>
    <col min="5655" max="5655" width="13.140625" style="1" customWidth="1"/>
    <col min="5656" max="5656" width="0" style="1" hidden="1" customWidth="1"/>
    <col min="5657" max="5657" width="13.28515625" style="1" bestFit="1" customWidth="1"/>
    <col min="5658" max="5658" width="11.28515625" style="1" bestFit="1" customWidth="1"/>
    <col min="5659" max="5884" width="9.140625" style="1"/>
    <col min="5885" max="5887" width="0" style="1" hidden="1" customWidth="1"/>
    <col min="5888" max="5888" width="36.85546875" style="1" customWidth="1"/>
    <col min="5889" max="5900" width="0" style="1" hidden="1" customWidth="1"/>
    <col min="5901" max="5910" width="12" style="1" customWidth="1"/>
    <col min="5911" max="5911" width="13.140625" style="1" customWidth="1"/>
    <col min="5912" max="5912" width="0" style="1" hidden="1" customWidth="1"/>
    <col min="5913" max="5913" width="13.28515625" style="1" bestFit="1" customWidth="1"/>
    <col min="5914" max="5914" width="11.28515625" style="1" bestFit="1" customWidth="1"/>
    <col min="5915" max="6140" width="9.140625" style="1"/>
    <col min="6141" max="6143" width="0" style="1" hidden="1" customWidth="1"/>
    <col min="6144" max="6144" width="36.85546875" style="1" customWidth="1"/>
    <col min="6145" max="6156" width="0" style="1" hidden="1" customWidth="1"/>
    <col min="6157" max="6166" width="12" style="1" customWidth="1"/>
    <col min="6167" max="6167" width="13.140625" style="1" customWidth="1"/>
    <col min="6168" max="6168" width="0" style="1" hidden="1" customWidth="1"/>
    <col min="6169" max="6169" width="13.28515625" style="1" bestFit="1" customWidth="1"/>
    <col min="6170" max="6170" width="11.28515625" style="1" bestFit="1" customWidth="1"/>
    <col min="6171" max="6396" width="9.140625" style="1"/>
    <col min="6397" max="6399" width="0" style="1" hidden="1" customWidth="1"/>
    <col min="6400" max="6400" width="36.85546875" style="1" customWidth="1"/>
    <col min="6401" max="6412" width="0" style="1" hidden="1" customWidth="1"/>
    <col min="6413" max="6422" width="12" style="1" customWidth="1"/>
    <col min="6423" max="6423" width="13.140625" style="1" customWidth="1"/>
    <col min="6424" max="6424" width="0" style="1" hidden="1" customWidth="1"/>
    <col min="6425" max="6425" width="13.28515625" style="1" bestFit="1" customWidth="1"/>
    <col min="6426" max="6426" width="11.28515625" style="1" bestFit="1" customWidth="1"/>
    <col min="6427" max="6652" width="9.140625" style="1"/>
    <col min="6653" max="6655" width="0" style="1" hidden="1" customWidth="1"/>
    <col min="6656" max="6656" width="36.85546875" style="1" customWidth="1"/>
    <col min="6657" max="6668" width="0" style="1" hidden="1" customWidth="1"/>
    <col min="6669" max="6678" width="12" style="1" customWidth="1"/>
    <col min="6679" max="6679" width="13.140625" style="1" customWidth="1"/>
    <col min="6680" max="6680" width="0" style="1" hidden="1" customWidth="1"/>
    <col min="6681" max="6681" width="13.28515625" style="1" bestFit="1" customWidth="1"/>
    <col min="6682" max="6682" width="11.28515625" style="1" bestFit="1" customWidth="1"/>
    <col min="6683" max="6908" width="9.140625" style="1"/>
    <col min="6909" max="6911" width="0" style="1" hidden="1" customWidth="1"/>
    <col min="6912" max="6912" width="36.85546875" style="1" customWidth="1"/>
    <col min="6913" max="6924" width="0" style="1" hidden="1" customWidth="1"/>
    <col min="6925" max="6934" width="12" style="1" customWidth="1"/>
    <col min="6935" max="6935" width="13.140625" style="1" customWidth="1"/>
    <col min="6936" max="6936" width="0" style="1" hidden="1" customWidth="1"/>
    <col min="6937" max="6937" width="13.28515625" style="1" bestFit="1" customWidth="1"/>
    <col min="6938" max="6938" width="11.28515625" style="1" bestFit="1" customWidth="1"/>
    <col min="6939" max="7164" width="9.140625" style="1"/>
    <col min="7165" max="7167" width="0" style="1" hidden="1" customWidth="1"/>
    <col min="7168" max="7168" width="36.85546875" style="1" customWidth="1"/>
    <col min="7169" max="7180" width="0" style="1" hidden="1" customWidth="1"/>
    <col min="7181" max="7190" width="12" style="1" customWidth="1"/>
    <col min="7191" max="7191" width="13.140625" style="1" customWidth="1"/>
    <col min="7192" max="7192" width="0" style="1" hidden="1" customWidth="1"/>
    <col min="7193" max="7193" width="13.28515625" style="1" bestFit="1" customWidth="1"/>
    <col min="7194" max="7194" width="11.28515625" style="1" bestFit="1" customWidth="1"/>
    <col min="7195" max="7420" width="9.140625" style="1"/>
    <col min="7421" max="7423" width="0" style="1" hidden="1" customWidth="1"/>
    <col min="7424" max="7424" width="36.85546875" style="1" customWidth="1"/>
    <col min="7425" max="7436" width="0" style="1" hidden="1" customWidth="1"/>
    <col min="7437" max="7446" width="12" style="1" customWidth="1"/>
    <col min="7447" max="7447" width="13.140625" style="1" customWidth="1"/>
    <col min="7448" max="7448" width="0" style="1" hidden="1" customWidth="1"/>
    <col min="7449" max="7449" width="13.28515625" style="1" bestFit="1" customWidth="1"/>
    <col min="7450" max="7450" width="11.28515625" style="1" bestFit="1" customWidth="1"/>
    <col min="7451" max="7676" width="9.140625" style="1"/>
    <col min="7677" max="7679" width="0" style="1" hidden="1" customWidth="1"/>
    <col min="7680" max="7680" width="36.85546875" style="1" customWidth="1"/>
    <col min="7681" max="7692" width="0" style="1" hidden="1" customWidth="1"/>
    <col min="7693" max="7702" width="12" style="1" customWidth="1"/>
    <col min="7703" max="7703" width="13.140625" style="1" customWidth="1"/>
    <col min="7704" max="7704" width="0" style="1" hidden="1" customWidth="1"/>
    <col min="7705" max="7705" width="13.28515625" style="1" bestFit="1" customWidth="1"/>
    <col min="7706" max="7706" width="11.28515625" style="1" bestFit="1" customWidth="1"/>
    <col min="7707" max="7932" width="9.140625" style="1"/>
    <col min="7933" max="7935" width="0" style="1" hidden="1" customWidth="1"/>
    <col min="7936" max="7936" width="36.85546875" style="1" customWidth="1"/>
    <col min="7937" max="7948" width="0" style="1" hidden="1" customWidth="1"/>
    <col min="7949" max="7958" width="12" style="1" customWidth="1"/>
    <col min="7959" max="7959" width="13.140625" style="1" customWidth="1"/>
    <col min="7960" max="7960" width="0" style="1" hidden="1" customWidth="1"/>
    <col min="7961" max="7961" width="13.28515625" style="1" bestFit="1" customWidth="1"/>
    <col min="7962" max="7962" width="11.28515625" style="1" bestFit="1" customWidth="1"/>
    <col min="7963" max="8188" width="9.140625" style="1"/>
    <col min="8189" max="8191" width="0" style="1" hidden="1" customWidth="1"/>
    <col min="8192" max="8192" width="36.85546875" style="1" customWidth="1"/>
    <col min="8193" max="8204" width="0" style="1" hidden="1" customWidth="1"/>
    <col min="8205" max="8214" width="12" style="1" customWidth="1"/>
    <col min="8215" max="8215" width="13.140625" style="1" customWidth="1"/>
    <col min="8216" max="8216" width="0" style="1" hidden="1" customWidth="1"/>
    <col min="8217" max="8217" width="13.28515625" style="1" bestFit="1" customWidth="1"/>
    <col min="8218" max="8218" width="11.28515625" style="1" bestFit="1" customWidth="1"/>
    <col min="8219" max="8444" width="9.140625" style="1"/>
    <col min="8445" max="8447" width="0" style="1" hidden="1" customWidth="1"/>
    <col min="8448" max="8448" width="36.85546875" style="1" customWidth="1"/>
    <col min="8449" max="8460" width="0" style="1" hidden="1" customWidth="1"/>
    <col min="8461" max="8470" width="12" style="1" customWidth="1"/>
    <col min="8471" max="8471" width="13.140625" style="1" customWidth="1"/>
    <col min="8472" max="8472" width="0" style="1" hidden="1" customWidth="1"/>
    <col min="8473" max="8473" width="13.28515625" style="1" bestFit="1" customWidth="1"/>
    <col min="8474" max="8474" width="11.28515625" style="1" bestFit="1" customWidth="1"/>
    <col min="8475" max="8700" width="9.140625" style="1"/>
    <col min="8701" max="8703" width="0" style="1" hidden="1" customWidth="1"/>
    <col min="8704" max="8704" width="36.85546875" style="1" customWidth="1"/>
    <col min="8705" max="8716" width="0" style="1" hidden="1" customWidth="1"/>
    <col min="8717" max="8726" width="12" style="1" customWidth="1"/>
    <col min="8727" max="8727" width="13.140625" style="1" customWidth="1"/>
    <col min="8728" max="8728" width="0" style="1" hidden="1" customWidth="1"/>
    <col min="8729" max="8729" width="13.28515625" style="1" bestFit="1" customWidth="1"/>
    <col min="8730" max="8730" width="11.28515625" style="1" bestFit="1" customWidth="1"/>
    <col min="8731" max="8956" width="9.140625" style="1"/>
    <col min="8957" max="8959" width="0" style="1" hidden="1" customWidth="1"/>
    <col min="8960" max="8960" width="36.85546875" style="1" customWidth="1"/>
    <col min="8961" max="8972" width="0" style="1" hidden="1" customWidth="1"/>
    <col min="8973" max="8982" width="12" style="1" customWidth="1"/>
    <col min="8983" max="8983" width="13.140625" style="1" customWidth="1"/>
    <col min="8984" max="8984" width="0" style="1" hidden="1" customWidth="1"/>
    <col min="8985" max="8985" width="13.28515625" style="1" bestFit="1" customWidth="1"/>
    <col min="8986" max="8986" width="11.28515625" style="1" bestFit="1" customWidth="1"/>
    <col min="8987" max="9212" width="9.140625" style="1"/>
    <col min="9213" max="9215" width="0" style="1" hidden="1" customWidth="1"/>
    <col min="9216" max="9216" width="36.85546875" style="1" customWidth="1"/>
    <col min="9217" max="9228" width="0" style="1" hidden="1" customWidth="1"/>
    <col min="9229" max="9238" width="12" style="1" customWidth="1"/>
    <col min="9239" max="9239" width="13.140625" style="1" customWidth="1"/>
    <col min="9240" max="9240" width="0" style="1" hidden="1" customWidth="1"/>
    <col min="9241" max="9241" width="13.28515625" style="1" bestFit="1" customWidth="1"/>
    <col min="9242" max="9242" width="11.28515625" style="1" bestFit="1" customWidth="1"/>
    <col min="9243" max="9468" width="9.140625" style="1"/>
    <col min="9469" max="9471" width="0" style="1" hidden="1" customWidth="1"/>
    <col min="9472" max="9472" width="36.85546875" style="1" customWidth="1"/>
    <col min="9473" max="9484" width="0" style="1" hidden="1" customWidth="1"/>
    <col min="9485" max="9494" width="12" style="1" customWidth="1"/>
    <col min="9495" max="9495" width="13.140625" style="1" customWidth="1"/>
    <col min="9496" max="9496" width="0" style="1" hidden="1" customWidth="1"/>
    <col min="9497" max="9497" width="13.28515625" style="1" bestFit="1" customWidth="1"/>
    <col min="9498" max="9498" width="11.28515625" style="1" bestFit="1" customWidth="1"/>
    <col min="9499" max="9724" width="9.140625" style="1"/>
    <col min="9725" max="9727" width="0" style="1" hidden="1" customWidth="1"/>
    <col min="9728" max="9728" width="36.85546875" style="1" customWidth="1"/>
    <col min="9729" max="9740" width="0" style="1" hidden="1" customWidth="1"/>
    <col min="9741" max="9750" width="12" style="1" customWidth="1"/>
    <col min="9751" max="9751" width="13.140625" style="1" customWidth="1"/>
    <col min="9752" max="9752" width="0" style="1" hidden="1" customWidth="1"/>
    <col min="9753" max="9753" width="13.28515625" style="1" bestFit="1" customWidth="1"/>
    <col min="9754" max="9754" width="11.28515625" style="1" bestFit="1" customWidth="1"/>
    <col min="9755" max="9980" width="9.140625" style="1"/>
    <col min="9981" max="9983" width="0" style="1" hidden="1" customWidth="1"/>
    <col min="9984" max="9984" width="36.85546875" style="1" customWidth="1"/>
    <col min="9985" max="9996" width="0" style="1" hidden="1" customWidth="1"/>
    <col min="9997" max="10006" width="12" style="1" customWidth="1"/>
    <col min="10007" max="10007" width="13.140625" style="1" customWidth="1"/>
    <col min="10008" max="10008" width="0" style="1" hidden="1" customWidth="1"/>
    <col min="10009" max="10009" width="13.28515625" style="1" bestFit="1" customWidth="1"/>
    <col min="10010" max="10010" width="11.28515625" style="1" bestFit="1" customWidth="1"/>
    <col min="10011" max="10236" width="9.140625" style="1"/>
    <col min="10237" max="10239" width="0" style="1" hidden="1" customWidth="1"/>
    <col min="10240" max="10240" width="36.85546875" style="1" customWidth="1"/>
    <col min="10241" max="10252" width="0" style="1" hidden="1" customWidth="1"/>
    <col min="10253" max="10262" width="12" style="1" customWidth="1"/>
    <col min="10263" max="10263" width="13.140625" style="1" customWidth="1"/>
    <col min="10264" max="10264" width="0" style="1" hidden="1" customWidth="1"/>
    <col min="10265" max="10265" width="13.28515625" style="1" bestFit="1" customWidth="1"/>
    <col min="10266" max="10266" width="11.28515625" style="1" bestFit="1" customWidth="1"/>
    <col min="10267" max="10492" width="9.140625" style="1"/>
    <col min="10493" max="10495" width="0" style="1" hidden="1" customWidth="1"/>
    <col min="10496" max="10496" width="36.85546875" style="1" customWidth="1"/>
    <col min="10497" max="10508" width="0" style="1" hidden="1" customWidth="1"/>
    <col min="10509" max="10518" width="12" style="1" customWidth="1"/>
    <col min="10519" max="10519" width="13.140625" style="1" customWidth="1"/>
    <col min="10520" max="10520" width="0" style="1" hidden="1" customWidth="1"/>
    <col min="10521" max="10521" width="13.28515625" style="1" bestFit="1" customWidth="1"/>
    <col min="10522" max="10522" width="11.28515625" style="1" bestFit="1" customWidth="1"/>
    <col min="10523" max="10748" width="9.140625" style="1"/>
    <col min="10749" max="10751" width="0" style="1" hidden="1" customWidth="1"/>
    <col min="10752" max="10752" width="36.85546875" style="1" customWidth="1"/>
    <col min="10753" max="10764" width="0" style="1" hidden="1" customWidth="1"/>
    <col min="10765" max="10774" width="12" style="1" customWidth="1"/>
    <col min="10775" max="10775" width="13.140625" style="1" customWidth="1"/>
    <col min="10776" max="10776" width="0" style="1" hidden="1" customWidth="1"/>
    <col min="10777" max="10777" width="13.28515625" style="1" bestFit="1" customWidth="1"/>
    <col min="10778" max="10778" width="11.28515625" style="1" bestFit="1" customWidth="1"/>
    <col min="10779" max="11004" width="9.140625" style="1"/>
    <col min="11005" max="11007" width="0" style="1" hidden="1" customWidth="1"/>
    <col min="11008" max="11008" width="36.85546875" style="1" customWidth="1"/>
    <col min="11009" max="11020" width="0" style="1" hidden="1" customWidth="1"/>
    <col min="11021" max="11030" width="12" style="1" customWidth="1"/>
    <col min="11031" max="11031" width="13.140625" style="1" customWidth="1"/>
    <col min="11032" max="11032" width="0" style="1" hidden="1" customWidth="1"/>
    <col min="11033" max="11033" width="13.28515625" style="1" bestFit="1" customWidth="1"/>
    <col min="11034" max="11034" width="11.28515625" style="1" bestFit="1" customWidth="1"/>
    <col min="11035" max="11260" width="9.140625" style="1"/>
    <col min="11261" max="11263" width="0" style="1" hidden="1" customWidth="1"/>
    <col min="11264" max="11264" width="36.85546875" style="1" customWidth="1"/>
    <col min="11265" max="11276" width="0" style="1" hidden="1" customWidth="1"/>
    <col min="11277" max="11286" width="12" style="1" customWidth="1"/>
    <col min="11287" max="11287" width="13.140625" style="1" customWidth="1"/>
    <col min="11288" max="11288" width="0" style="1" hidden="1" customWidth="1"/>
    <col min="11289" max="11289" width="13.28515625" style="1" bestFit="1" customWidth="1"/>
    <col min="11290" max="11290" width="11.28515625" style="1" bestFit="1" customWidth="1"/>
    <col min="11291" max="11516" width="9.140625" style="1"/>
    <col min="11517" max="11519" width="0" style="1" hidden="1" customWidth="1"/>
    <col min="11520" max="11520" width="36.85546875" style="1" customWidth="1"/>
    <col min="11521" max="11532" width="0" style="1" hidden="1" customWidth="1"/>
    <col min="11533" max="11542" width="12" style="1" customWidth="1"/>
    <col min="11543" max="11543" width="13.140625" style="1" customWidth="1"/>
    <col min="11544" max="11544" width="0" style="1" hidden="1" customWidth="1"/>
    <col min="11545" max="11545" width="13.28515625" style="1" bestFit="1" customWidth="1"/>
    <col min="11546" max="11546" width="11.28515625" style="1" bestFit="1" customWidth="1"/>
    <col min="11547" max="11772" width="9.140625" style="1"/>
    <col min="11773" max="11775" width="0" style="1" hidden="1" customWidth="1"/>
    <col min="11776" max="11776" width="36.85546875" style="1" customWidth="1"/>
    <col min="11777" max="11788" width="0" style="1" hidden="1" customWidth="1"/>
    <col min="11789" max="11798" width="12" style="1" customWidth="1"/>
    <col min="11799" max="11799" width="13.140625" style="1" customWidth="1"/>
    <col min="11800" max="11800" width="0" style="1" hidden="1" customWidth="1"/>
    <col min="11801" max="11801" width="13.28515625" style="1" bestFit="1" customWidth="1"/>
    <col min="11802" max="11802" width="11.28515625" style="1" bestFit="1" customWidth="1"/>
    <col min="11803" max="12028" width="9.140625" style="1"/>
    <col min="12029" max="12031" width="0" style="1" hidden="1" customWidth="1"/>
    <col min="12032" max="12032" width="36.85546875" style="1" customWidth="1"/>
    <col min="12033" max="12044" width="0" style="1" hidden="1" customWidth="1"/>
    <col min="12045" max="12054" width="12" style="1" customWidth="1"/>
    <col min="12055" max="12055" width="13.140625" style="1" customWidth="1"/>
    <col min="12056" max="12056" width="0" style="1" hidden="1" customWidth="1"/>
    <col min="12057" max="12057" width="13.28515625" style="1" bestFit="1" customWidth="1"/>
    <col min="12058" max="12058" width="11.28515625" style="1" bestFit="1" customWidth="1"/>
    <col min="12059" max="12284" width="9.140625" style="1"/>
    <col min="12285" max="12287" width="0" style="1" hidden="1" customWidth="1"/>
    <col min="12288" max="12288" width="36.85546875" style="1" customWidth="1"/>
    <col min="12289" max="12300" width="0" style="1" hidden="1" customWidth="1"/>
    <col min="12301" max="12310" width="12" style="1" customWidth="1"/>
    <col min="12311" max="12311" width="13.140625" style="1" customWidth="1"/>
    <col min="12312" max="12312" width="0" style="1" hidden="1" customWidth="1"/>
    <col min="12313" max="12313" width="13.28515625" style="1" bestFit="1" customWidth="1"/>
    <col min="12314" max="12314" width="11.28515625" style="1" bestFit="1" customWidth="1"/>
    <col min="12315" max="12540" width="9.140625" style="1"/>
    <col min="12541" max="12543" width="0" style="1" hidden="1" customWidth="1"/>
    <col min="12544" max="12544" width="36.85546875" style="1" customWidth="1"/>
    <col min="12545" max="12556" width="0" style="1" hidden="1" customWidth="1"/>
    <col min="12557" max="12566" width="12" style="1" customWidth="1"/>
    <col min="12567" max="12567" width="13.140625" style="1" customWidth="1"/>
    <col min="12568" max="12568" width="0" style="1" hidden="1" customWidth="1"/>
    <col min="12569" max="12569" width="13.28515625" style="1" bestFit="1" customWidth="1"/>
    <col min="12570" max="12570" width="11.28515625" style="1" bestFit="1" customWidth="1"/>
    <col min="12571" max="12796" width="9.140625" style="1"/>
    <col min="12797" max="12799" width="0" style="1" hidden="1" customWidth="1"/>
    <col min="12800" max="12800" width="36.85546875" style="1" customWidth="1"/>
    <col min="12801" max="12812" width="0" style="1" hidden="1" customWidth="1"/>
    <col min="12813" max="12822" width="12" style="1" customWidth="1"/>
    <col min="12823" max="12823" width="13.140625" style="1" customWidth="1"/>
    <col min="12824" max="12824" width="0" style="1" hidden="1" customWidth="1"/>
    <col min="12825" max="12825" width="13.28515625" style="1" bestFit="1" customWidth="1"/>
    <col min="12826" max="12826" width="11.28515625" style="1" bestFit="1" customWidth="1"/>
    <col min="12827" max="13052" width="9.140625" style="1"/>
    <col min="13053" max="13055" width="0" style="1" hidden="1" customWidth="1"/>
    <col min="13056" max="13056" width="36.85546875" style="1" customWidth="1"/>
    <col min="13057" max="13068" width="0" style="1" hidden="1" customWidth="1"/>
    <col min="13069" max="13078" width="12" style="1" customWidth="1"/>
    <col min="13079" max="13079" width="13.140625" style="1" customWidth="1"/>
    <col min="13080" max="13080" width="0" style="1" hidden="1" customWidth="1"/>
    <col min="13081" max="13081" width="13.28515625" style="1" bestFit="1" customWidth="1"/>
    <col min="13082" max="13082" width="11.28515625" style="1" bestFit="1" customWidth="1"/>
    <col min="13083" max="13308" width="9.140625" style="1"/>
    <col min="13309" max="13311" width="0" style="1" hidden="1" customWidth="1"/>
    <col min="13312" max="13312" width="36.85546875" style="1" customWidth="1"/>
    <col min="13313" max="13324" width="0" style="1" hidden="1" customWidth="1"/>
    <col min="13325" max="13334" width="12" style="1" customWidth="1"/>
    <col min="13335" max="13335" width="13.140625" style="1" customWidth="1"/>
    <col min="13336" max="13336" width="0" style="1" hidden="1" customWidth="1"/>
    <col min="13337" max="13337" width="13.28515625" style="1" bestFit="1" customWidth="1"/>
    <col min="13338" max="13338" width="11.28515625" style="1" bestFit="1" customWidth="1"/>
    <col min="13339" max="13564" width="9.140625" style="1"/>
    <col min="13565" max="13567" width="0" style="1" hidden="1" customWidth="1"/>
    <col min="13568" max="13568" width="36.85546875" style="1" customWidth="1"/>
    <col min="13569" max="13580" width="0" style="1" hidden="1" customWidth="1"/>
    <col min="13581" max="13590" width="12" style="1" customWidth="1"/>
    <col min="13591" max="13591" width="13.140625" style="1" customWidth="1"/>
    <col min="13592" max="13592" width="0" style="1" hidden="1" customWidth="1"/>
    <col min="13593" max="13593" width="13.28515625" style="1" bestFit="1" customWidth="1"/>
    <col min="13594" max="13594" width="11.28515625" style="1" bestFit="1" customWidth="1"/>
    <col min="13595" max="13820" width="9.140625" style="1"/>
    <col min="13821" max="13823" width="0" style="1" hidden="1" customWidth="1"/>
    <col min="13824" max="13824" width="36.85546875" style="1" customWidth="1"/>
    <col min="13825" max="13836" width="0" style="1" hidden="1" customWidth="1"/>
    <col min="13837" max="13846" width="12" style="1" customWidth="1"/>
    <col min="13847" max="13847" width="13.140625" style="1" customWidth="1"/>
    <col min="13848" max="13848" width="0" style="1" hidden="1" customWidth="1"/>
    <col min="13849" max="13849" width="13.28515625" style="1" bestFit="1" customWidth="1"/>
    <col min="13850" max="13850" width="11.28515625" style="1" bestFit="1" customWidth="1"/>
    <col min="13851" max="14076" width="9.140625" style="1"/>
    <col min="14077" max="14079" width="0" style="1" hidden="1" customWidth="1"/>
    <col min="14080" max="14080" width="36.85546875" style="1" customWidth="1"/>
    <col min="14081" max="14092" width="0" style="1" hidden="1" customWidth="1"/>
    <col min="14093" max="14102" width="12" style="1" customWidth="1"/>
    <col min="14103" max="14103" width="13.140625" style="1" customWidth="1"/>
    <col min="14104" max="14104" width="0" style="1" hidden="1" customWidth="1"/>
    <col min="14105" max="14105" width="13.28515625" style="1" bestFit="1" customWidth="1"/>
    <col min="14106" max="14106" width="11.28515625" style="1" bestFit="1" customWidth="1"/>
    <col min="14107" max="14332" width="9.140625" style="1"/>
    <col min="14333" max="14335" width="0" style="1" hidden="1" customWidth="1"/>
    <col min="14336" max="14336" width="36.85546875" style="1" customWidth="1"/>
    <col min="14337" max="14348" width="0" style="1" hidden="1" customWidth="1"/>
    <col min="14349" max="14358" width="12" style="1" customWidth="1"/>
    <col min="14359" max="14359" width="13.140625" style="1" customWidth="1"/>
    <col min="14360" max="14360" width="0" style="1" hidden="1" customWidth="1"/>
    <col min="14361" max="14361" width="13.28515625" style="1" bestFit="1" customWidth="1"/>
    <col min="14362" max="14362" width="11.28515625" style="1" bestFit="1" customWidth="1"/>
    <col min="14363" max="14588" width="9.140625" style="1"/>
    <col min="14589" max="14591" width="0" style="1" hidden="1" customWidth="1"/>
    <col min="14592" max="14592" width="36.85546875" style="1" customWidth="1"/>
    <col min="14593" max="14604" width="0" style="1" hidden="1" customWidth="1"/>
    <col min="14605" max="14614" width="12" style="1" customWidth="1"/>
    <col min="14615" max="14615" width="13.140625" style="1" customWidth="1"/>
    <col min="14616" max="14616" width="0" style="1" hidden="1" customWidth="1"/>
    <col min="14617" max="14617" width="13.28515625" style="1" bestFit="1" customWidth="1"/>
    <col min="14618" max="14618" width="11.28515625" style="1" bestFit="1" customWidth="1"/>
    <col min="14619" max="14844" width="9.140625" style="1"/>
    <col min="14845" max="14847" width="0" style="1" hidden="1" customWidth="1"/>
    <col min="14848" max="14848" width="36.85546875" style="1" customWidth="1"/>
    <col min="14849" max="14860" width="0" style="1" hidden="1" customWidth="1"/>
    <col min="14861" max="14870" width="12" style="1" customWidth="1"/>
    <col min="14871" max="14871" width="13.140625" style="1" customWidth="1"/>
    <col min="14872" max="14872" width="0" style="1" hidden="1" customWidth="1"/>
    <col min="14873" max="14873" width="13.28515625" style="1" bestFit="1" customWidth="1"/>
    <col min="14874" max="14874" width="11.28515625" style="1" bestFit="1" customWidth="1"/>
    <col min="14875" max="15100" width="9.140625" style="1"/>
    <col min="15101" max="15103" width="0" style="1" hidden="1" customWidth="1"/>
    <col min="15104" max="15104" width="36.85546875" style="1" customWidth="1"/>
    <col min="15105" max="15116" width="0" style="1" hidden="1" customWidth="1"/>
    <col min="15117" max="15126" width="12" style="1" customWidth="1"/>
    <col min="15127" max="15127" width="13.140625" style="1" customWidth="1"/>
    <col min="15128" max="15128" width="0" style="1" hidden="1" customWidth="1"/>
    <col min="15129" max="15129" width="13.28515625" style="1" bestFit="1" customWidth="1"/>
    <col min="15130" max="15130" width="11.28515625" style="1" bestFit="1" customWidth="1"/>
    <col min="15131" max="15356" width="9.140625" style="1"/>
    <col min="15357" max="15359" width="0" style="1" hidden="1" customWidth="1"/>
    <col min="15360" max="15360" width="36.85546875" style="1" customWidth="1"/>
    <col min="15361" max="15372" width="0" style="1" hidden="1" customWidth="1"/>
    <col min="15373" max="15382" width="12" style="1" customWidth="1"/>
    <col min="15383" max="15383" width="13.140625" style="1" customWidth="1"/>
    <col min="15384" max="15384" width="0" style="1" hidden="1" customWidth="1"/>
    <col min="15385" max="15385" width="13.28515625" style="1" bestFit="1" customWidth="1"/>
    <col min="15386" max="15386" width="11.28515625" style="1" bestFit="1" customWidth="1"/>
    <col min="15387" max="15612" width="9.140625" style="1"/>
    <col min="15613" max="15615" width="0" style="1" hidden="1" customWidth="1"/>
    <col min="15616" max="15616" width="36.85546875" style="1" customWidth="1"/>
    <col min="15617" max="15628" width="0" style="1" hidden="1" customWidth="1"/>
    <col min="15629" max="15638" width="12" style="1" customWidth="1"/>
    <col min="15639" max="15639" width="13.140625" style="1" customWidth="1"/>
    <col min="15640" max="15640" width="0" style="1" hidden="1" customWidth="1"/>
    <col min="15641" max="15641" width="13.28515625" style="1" bestFit="1" customWidth="1"/>
    <col min="15642" max="15642" width="11.28515625" style="1" bestFit="1" customWidth="1"/>
    <col min="15643" max="15868" width="9.140625" style="1"/>
    <col min="15869" max="15871" width="0" style="1" hidden="1" customWidth="1"/>
    <col min="15872" max="15872" width="36.85546875" style="1" customWidth="1"/>
    <col min="15873" max="15884" width="0" style="1" hidden="1" customWidth="1"/>
    <col min="15885" max="15894" width="12" style="1" customWidth="1"/>
    <col min="15895" max="15895" width="13.140625" style="1" customWidth="1"/>
    <col min="15896" max="15896" width="0" style="1" hidden="1" customWidth="1"/>
    <col min="15897" max="15897" width="13.28515625" style="1" bestFit="1" customWidth="1"/>
    <col min="15898" max="15898" width="11.28515625" style="1" bestFit="1" customWidth="1"/>
    <col min="15899" max="16124" width="9.140625" style="1"/>
    <col min="16125" max="16127" width="0" style="1" hidden="1" customWidth="1"/>
    <col min="16128" max="16128" width="36.85546875" style="1" customWidth="1"/>
    <col min="16129" max="16140" width="0" style="1" hidden="1" customWidth="1"/>
    <col min="16141" max="16150" width="12" style="1" customWidth="1"/>
    <col min="16151" max="16151" width="13.140625" style="1" customWidth="1"/>
    <col min="16152" max="16152" width="0" style="1" hidden="1" customWidth="1"/>
    <col min="16153" max="16153" width="13.28515625" style="1" bestFit="1" customWidth="1"/>
    <col min="16154" max="16154" width="11.28515625" style="1" bestFit="1" customWidth="1"/>
    <col min="16155" max="16384" width="9.140625" style="1"/>
  </cols>
  <sheetData>
    <row r="1" spans="1:41" ht="42" customHeight="1" x14ac:dyDescent="0.25">
      <c r="D1" s="3"/>
      <c r="E1" s="48"/>
      <c r="F1" s="48"/>
      <c r="G1" s="48"/>
      <c r="H1" s="48"/>
      <c r="I1" s="48"/>
      <c r="J1" s="48"/>
      <c r="K1" s="52"/>
      <c r="L1" s="48"/>
      <c r="M1" s="52"/>
      <c r="N1" s="171" t="s">
        <v>138</v>
      </c>
      <c r="O1" s="171"/>
      <c r="P1" s="171"/>
      <c r="Y1" s="4"/>
      <c r="Z1" s="171" t="s">
        <v>0</v>
      </c>
      <c r="AA1" s="171"/>
      <c r="AB1" s="171"/>
      <c r="AL1" s="171" t="s">
        <v>138</v>
      </c>
      <c r="AM1" s="171"/>
      <c r="AN1" s="171"/>
    </row>
    <row r="2" spans="1:41" ht="39.75" customHeight="1" x14ac:dyDescent="0.25">
      <c r="D2" s="5"/>
      <c r="E2" s="182" t="s">
        <v>1</v>
      </c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5" t="s">
        <v>1</v>
      </c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</row>
    <row r="3" spans="1:41" s="8" customFormat="1" ht="22.5" customHeight="1" x14ac:dyDescent="0.2">
      <c r="A3" s="6"/>
      <c r="B3" s="7"/>
      <c r="C3" s="7"/>
      <c r="D3" s="186" t="s">
        <v>2</v>
      </c>
      <c r="E3" s="183" t="s">
        <v>132</v>
      </c>
      <c r="F3" s="183"/>
      <c r="G3" s="183"/>
      <c r="H3" s="183"/>
      <c r="I3" s="183"/>
      <c r="J3" s="183"/>
      <c r="K3" s="183" t="s">
        <v>133</v>
      </c>
      <c r="L3" s="183"/>
      <c r="M3" s="183"/>
      <c r="N3" s="183"/>
      <c r="O3" s="183"/>
      <c r="P3" s="183"/>
      <c r="Q3" s="187" t="s">
        <v>3</v>
      </c>
      <c r="R3" s="187"/>
      <c r="S3" s="187"/>
      <c r="T3" s="187"/>
      <c r="U3" s="187"/>
      <c r="V3" s="187"/>
      <c r="W3" s="187"/>
      <c r="X3" s="187"/>
      <c r="Y3" s="187"/>
      <c r="Z3" s="187"/>
      <c r="AA3" s="188" t="s">
        <v>4</v>
      </c>
      <c r="AB3" s="188"/>
      <c r="AC3" s="187" t="s">
        <v>3</v>
      </c>
      <c r="AD3" s="187"/>
      <c r="AE3" s="187"/>
      <c r="AF3" s="187"/>
      <c r="AG3" s="187"/>
      <c r="AH3" s="187"/>
      <c r="AI3" s="187"/>
      <c r="AJ3" s="187"/>
      <c r="AK3" s="187"/>
      <c r="AL3" s="187"/>
      <c r="AM3" s="188" t="s">
        <v>4</v>
      </c>
      <c r="AN3" s="188"/>
    </row>
    <row r="4" spans="1:41" s="8" customFormat="1" ht="61.5" customHeight="1" x14ac:dyDescent="0.2">
      <c r="A4" s="6"/>
      <c r="B4" s="7"/>
      <c r="C4" s="7"/>
      <c r="D4" s="186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8" t="s">
        <v>5</v>
      </c>
      <c r="R4" s="188"/>
      <c r="S4" s="188" t="s">
        <v>6</v>
      </c>
      <c r="T4" s="188"/>
      <c r="U4" s="188" t="s">
        <v>7</v>
      </c>
      <c r="V4" s="188"/>
      <c r="W4" s="188" t="s">
        <v>8</v>
      </c>
      <c r="X4" s="188"/>
      <c r="Y4" s="188" t="s">
        <v>9</v>
      </c>
      <c r="Z4" s="188"/>
      <c r="AA4" s="188"/>
      <c r="AB4" s="188"/>
      <c r="AC4" s="188" t="s">
        <v>5</v>
      </c>
      <c r="AD4" s="188"/>
      <c r="AE4" s="188" t="s">
        <v>6</v>
      </c>
      <c r="AF4" s="188"/>
      <c r="AG4" s="188" t="s">
        <v>7</v>
      </c>
      <c r="AH4" s="188"/>
      <c r="AI4" s="188" t="s">
        <v>8</v>
      </c>
      <c r="AJ4" s="188"/>
      <c r="AK4" s="188" t="s">
        <v>9</v>
      </c>
      <c r="AL4" s="188"/>
      <c r="AM4" s="188"/>
      <c r="AN4" s="188"/>
    </row>
    <row r="5" spans="1:41" s="8" customFormat="1" ht="30.75" customHeight="1" x14ac:dyDescent="0.2">
      <c r="A5" s="6"/>
      <c r="B5" s="7"/>
      <c r="C5" s="7"/>
      <c r="D5" s="186"/>
      <c r="E5" s="180" t="s">
        <v>134</v>
      </c>
      <c r="F5" s="180"/>
      <c r="G5" s="184" t="s">
        <v>135</v>
      </c>
      <c r="H5" s="180"/>
      <c r="I5" s="180" t="s">
        <v>136</v>
      </c>
      <c r="J5" s="180"/>
      <c r="K5" s="179" t="s">
        <v>134</v>
      </c>
      <c r="L5" s="179"/>
      <c r="M5" s="178" t="s">
        <v>10</v>
      </c>
      <c r="N5" s="179"/>
      <c r="O5" s="180" t="s">
        <v>11</v>
      </c>
      <c r="P5" s="180"/>
      <c r="Q5" s="189" t="s">
        <v>10</v>
      </c>
      <c r="R5" s="189"/>
      <c r="S5" s="189" t="s">
        <v>10</v>
      </c>
      <c r="T5" s="189"/>
      <c r="U5" s="188" t="s">
        <v>11</v>
      </c>
      <c r="V5" s="188"/>
      <c r="W5" s="188" t="s">
        <v>11</v>
      </c>
      <c r="X5" s="188"/>
      <c r="Y5" s="188" t="s">
        <v>11</v>
      </c>
      <c r="Z5" s="188"/>
      <c r="AA5" s="188"/>
      <c r="AB5" s="188"/>
      <c r="AC5" s="189" t="s">
        <v>10</v>
      </c>
      <c r="AD5" s="189"/>
      <c r="AE5" s="189" t="s">
        <v>10</v>
      </c>
      <c r="AF5" s="189"/>
      <c r="AG5" s="188" t="s">
        <v>11</v>
      </c>
      <c r="AH5" s="188"/>
      <c r="AI5" s="188" t="s">
        <v>11</v>
      </c>
      <c r="AJ5" s="188"/>
      <c r="AK5" s="188" t="s">
        <v>11</v>
      </c>
      <c r="AL5" s="188"/>
      <c r="AM5" s="188"/>
      <c r="AN5" s="188"/>
    </row>
    <row r="6" spans="1:41" s="11" customFormat="1" ht="26.25" customHeight="1" x14ac:dyDescent="0.2">
      <c r="A6" s="7"/>
      <c r="B6" s="7"/>
      <c r="C6" s="7"/>
      <c r="D6" s="186"/>
      <c r="E6" s="43" t="s">
        <v>137</v>
      </c>
      <c r="F6" s="44" t="s">
        <v>13</v>
      </c>
      <c r="G6" s="43" t="s">
        <v>12</v>
      </c>
      <c r="H6" s="44" t="s">
        <v>13</v>
      </c>
      <c r="I6" s="43" t="s">
        <v>12</v>
      </c>
      <c r="J6" s="44" t="s">
        <v>13</v>
      </c>
      <c r="K6" s="43" t="s">
        <v>12</v>
      </c>
      <c r="L6" s="44" t="s">
        <v>13</v>
      </c>
      <c r="M6" s="43" t="s">
        <v>12</v>
      </c>
      <c r="N6" s="44" t="s">
        <v>13</v>
      </c>
      <c r="O6" s="43" t="s">
        <v>12</v>
      </c>
      <c r="P6" s="44" t="s">
        <v>13</v>
      </c>
      <c r="Q6" s="45" t="s">
        <v>12</v>
      </c>
      <c r="R6" s="10" t="s">
        <v>13</v>
      </c>
      <c r="S6" s="45" t="s">
        <v>12</v>
      </c>
      <c r="T6" s="10" t="s">
        <v>13</v>
      </c>
      <c r="U6" s="45" t="s">
        <v>12</v>
      </c>
      <c r="V6" s="10" t="s">
        <v>13</v>
      </c>
      <c r="W6" s="45" t="s">
        <v>12</v>
      </c>
      <c r="X6" s="10" t="s">
        <v>13</v>
      </c>
      <c r="Y6" s="45" t="s">
        <v>12</v>
      </c>
      <c r="Z6" s="10" t="s">
        <v>13</v>
      </c>
      <c r="AA6" s="9" t="s">
        <v>14</v>
      </c>
      <c r="AB6" s="10" t="s">
        <v>15</v>
      </c>
      <c r="AC6" s="45" t="s">
        <v>12</v>
      </c>
      <c r="AD6" s="54" t="s">
        <v>13</v>
      </c>
      <c r="AE6" s="45" t="s">
        <v>12</v>
      </c>
      <c r="AF6" s="54" t="s">
        <v>13</v>
      </c>
      <c r="AG6" s="45" t="s">
        <v>12</v>
      </c>
      <c r="AH6" s="54" t="s">
        <v>13</v>
      </c>
      <c r="AI6" s="45" t="s">
        <v>12</v>
      </c>
      <c r="AJ6" s="54" t="s">
        <v>13</v>
      </c>
      <c r="AK6" s="45" t="s">
        <v>12</v>
      </c>
      <c r="AL6" s="54" t="s">
        <v>13</v>
      </c>
      <c r="AM6" s="9" t="s">
        <v>14</v>
      </c>
      <c r="AN6" s="54" t="s">
        <v>15</v>
      </c>
    </row>
    <row r="7" spans="1:41" x14ac:dyDescent="0.25">
      <c r="A7" s="12">
        <v>1</v>
      </c>
      <c r="B7" s="12" t="s">
        <v>16</v>
      </c>
      <c r="C7" s="12"/>
      <c r="D7" s="41" t="s">
        <v>17</v>
      </c>
      <c r="E7" s="49">
        <v>543</v>
      </c>
      <c r="F7" s="49">
        <v>19147000</v>
      </c>
      <c r="G7" s="113">
        <v>17472</v>
      </c>
      <c r="H7" s="113">
        <v>610161800</v>
      </c>
      <c r="I7" s="49"/>
      <c r="J7" s="49"/>
      <c r="K7" s="53"/>
      <c r="L7" s="49"/>
      <c r="M7" s="53">
        <v>500</v>
      </c>
      <c r="N7" s="49">
        <v>11669927</v>
      </c>
      <c r="O7" s="53"/>
      <c r="P7" s="49"/>
      <c r="Q7" s="40">
        <v>16663</v>
      </c>
      <c r="R7" s="26">
        <v>18790000</v>
      </c>
      <c r="S7" s="26"/>
      <c r="T7" s="26"/>
      <c r="U7" s="26"/>
      <c r="V7" s="26"/>
      <c r="W7" s="26"/>
      <c r="X7" s="26"/>
      <c r="Y7" s="26"/>
      <c r="Z7" s="26"/>
      <c r="AA7" s="15">
        <v>400</v>
      </c>
      <c r="AB7" s="42">
        <v>5714453</v>
      </c>
      <c r="AC7" s="56">
        <v>16663</v>
      </c>
      <c r="AD7" s="56">
        <v>18790000</v>
      </c>
      <c r="AE7" s="56"/>
      <c r="AF7" s="56"/>
      <c r="AG7" s="56"/>
      <c r="AH7" s="56"/>
      <c r="AI7" s="56"/>
      <c r="AJ7" s="56"/>
      <c r="AK7" s="56"/>
      <c r="AL7" s="56"/>
      <c r="AM7" s="57">
        <v>400</v>
      </c>
      <c r="AN7" s="139">
        <v>5714453</v>
      </c>
    </row>
    <row r="8" spans="1:41" x14ac:dyDescent="0.25">
      <c r="A8" s="12">
        <v>2</v>
      </c>
      <c r="B8" s="12">
        <v>560002</v>
      </c>
      <c r="C8" s="12" t="s">
        <v>18</v>
      </c>
      <c r="D8" s="13" t="s">
        <v>19</v>
      </c>
      <c r="E8" s="47"/>
      <c r="F8" s="47"/>
      <c r="G8" s="113">
        <v>20996</v>
      </c>
      <c r="H8" s="113">
        <v>556056697</v>
      </c>
      <c r="I8" s="47"/>
      <c r="J8" s="47"/>
      <c r="K8" s="53"/>
      <c r="L8" s="49"/>
      <c r="M8" s="115">
        <v>486</v>
      </c>
      <c r="N8" s="113">
        <v>11045278</v>
      </c>
      <c r="O8" s="53">
        <v>485</v>
      </c>
      <c r="P8" s="49">
        <v>3839000</v>
      </c>
      <c r="Q8" s="32">
        <v>22600</v>
      </c>
      <c r="R8" s="14">
        <v>23870000</v>
      </c>
      <c r="S8" s="14">
        <v>7500</v>
      </c>
      <c r="T8" s="14">
        <v>3997185</v>
      </c>
      <c r="U8" s="14">
        <v>4448</v>
      </c>
      <c r="V8" s="14">
        <v>6889092</v>
      </c>
      <c r="W8" s="14">
        <v>1188</v>
      </c>
      <c r="X8" s="14">
        <v>618261</v>
      </c>
      <c r="Y8" s="14"/>
      <c r="Z8" s="14"/>
      <c r="AA8" s="17"/>
      <c r="AB8" s="16"/>
      <c r="AC8" s="136">
        <v>23050</v>
      </c>
      <c r="AD8" s="136">
        <v>25493291</v>
      </c>
      <c r="AE8" s="136">
        <v>974</v>
      </c>
      <c r="AF8" s="136">
        <v>656676</v>
      </c>
      <c r="AG8" s="29">
        <v>4448</v>
      </c>
      <c r="AH8" s="29">
        <v>6889092</v>
      </c>
      <c r="AI8" s="29">
        <v>1188</v>
      </c>
      <c r="AJ8" s="29">
        <v>618261</v>
      </c>
      <c r="AK8" s="29"/>
      <c r="AL8" s="29"/>
      <c r="AM8" s="22"/>
      <c r="AN8" s="55"/>
    </row>
    <row r="9" spans="1:41" x14ac:dyDescent="0.25">
      <c r="A9" s="12">
        <v>3</v>
      </c>
      <c r="B9" s="12" t="s">
        <v>20</v>
      </c>
      <c r="C9" s="12"/>
      <c r="D9" s="13" t="s">
        <v>21</v>
      </c>
      <c r="E9" s="47"/>
      <c r="F9" s="47"/>
      <c r="G9" s="113">
        <v>6640</v>
      </c>
      <c r="H9" s="113">
        <v>162494776</v>
      </c>
      <c r="I9" s="49">
        <v>378</v>
      </c>
      <c r="J9" s="49">
        <v>10139000</v>
      </c>
      <c r="K9" s="53"/>
      <c r="L9" s="49"/>
      <c r="M9" s="115">
        <v>491</v>
      </c>
      <c r="N9" s="113">
        <v>12780173</v>
      </c>
      <c r="O9" s="53"/>
      <c r="P9" s="49"/>
      <c r="Q9" s="32">
        <v>18500</v>
      </c>
      <c r="R9" s="14">
        <v>15995000</v>
      </c>
      <c r="S9" s="14"/>
      <c r="T9" s="14"/>
      <c r="U9" s="14"/>
      <c r="V9" s="14"/>
      <c r="W9" s="14"/>
      <c r="X9" s="14"/>
      <c r="Y9" s="14"/>
      <c r="Z9" s="14"/>
      <c r="AA9" s="17"/>
      <c r="AB9" s="16"/>
      <c r="AC9" s="29">
        <v>18500</v>
      </c>
      <c r="AD9" s="29">
        <v>15995000</v>
      </c>
      <c r="AE9" s="29"/>
      <c r="AF9" s="29"/>
      <c r="AG9" s="29"/>
      <c r="AH9" s="29"/>
      <c r="AI9" s="29"/>
      <c r="AJ9" s="29"/>
      <c r="AK9" s="29"/>
      <c r="AL9" s="29"/>
      <c r="AM9" s="22"/>
      <c r="AN9" s="55"/>
    </row>
    <row r="10" spans="1:41" x14ac:dyDescent="0.25">
      <c r="A10" s="12">
        <v>4</v>
      </c>
      <c r="B10" s="12" t="s">
        <v>22</v>
      </c>
      <c r="C10" s="12"/>
      <c r="D10" s="13" t="s">
        <v>23</v>
      </c>
      <c r="E10" s="132">
        <v>2661</v>
      </c>
      <c r="F10" s="132">
        <v>56549879</v>
      </c>
      <c r="G10" s="47"/>
      <c r="H10" s="47"/>
      <c r="I10" s="47"/>
      <c r="J10" s="47"/>
      <c r="K10" s="133">
        <v>972</v>
      </c>
      <c r="L10" s="132">
        <v>6949327</v>
      </c>
      <c r="M10" s="53"/>
      <c r="N10" s="49"/>
      <c r="O10" s="53"/>
      <c r="P10" s="49"/>
      <c r="Q10" s="32">
        <v>3000</v>
      </c>
      <c r="R10" s="14">
        <v>15188000</v>
      </c>
      <c r="S10" s="14"/>
      <c r="T10" s="14"/>
      <c r="U10" s="14"/>
      <c r="V10" s="14"/>
      <c r="W10" s="14"/>
      <c r="X10" s="14"/>
      <c r="Y10" s="14"/>
      <c r="Z10" s="14"/>
      <c r="AA10" s="17"/>
      <c r="AB10" s="16"/>
      <c r="AC10" s="136">
        <v>1043</v>
      </c>
      <c r="AD10" s="136">
        <v>3429173</v>
      </c>
      <c r="AE10" s="29"/>
      <c r="AF10" s="29"/>
      <c r="AG10" s="29"/>
      <c r="AH10" s="29"/>
      <c r="AI10" s="29"/>
      <c r="AJ10" s="29"/>
      <c r="AK10" s="29"/>
      <c r="AL10" s="29"/>
      <c r="AM10" s="22"/>
      <c r="AN10" s="55"/>
      <c r="AO10" s="48">
        <f>F10+L10+AD10</f>
        <v>66928379</v>
      </c>
    </row>
    <row r="11" spans="1:41" ht="28.5" customHeight="1" x14ac:dyDescent="0.25">
      <c r="A11" s="12">
        <v>5</v>
      </c>
      <c r="B11" s="18" t="s">
        <v>24</v>
      </c>
      <c r="C11" s="18"/>
      <c r="D11" s="13" t="s">
        <v>25</v>
      </c>
      <c r="E11" s="47"/>
      <c r="F11" s="47"/>
      <c r="G11" s="47"/>
      <c r="H11" s="47"/>
      <c r="I11" s="47"/>
      <c r="J11" s="47"/>
      <c r="K11" s="53"/>
      <c r="L11" s="49"/>
      <c r="M11" s="53"/>
      <c r="N11" s="49"/>
      <c r="O11" s="53"/>
      <c r="P11" s="49"/>
      <c r="Q11" s="32"/>
      <c r="R11" s="14"/>
      <c r="S11" s="14"/>
      <c r="T11" s="14"/>
      <c r="U11" s="14"/>
      <c r="V11" s="14"/>
      <c r="W11" s="14"/>
      <c r="X11" s="14"/>
      <c r="Y11" s="14"/>
      <c r="Z11" s="14"/>
      <c r="AA11" s="17"/>
      <c r="AB11" s="16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2"/>
      <c r="AN11" s="55"/>
    </row>
    <row r="12" spans="1:41" ht="37.5" customHeight="1" x14ac:dyDescent="0.25">
      <c r="A12" s="12">
        <v>6</v>
      </c>
      <c r="B12" s="18" t="s">
        <v>26</v>
      </c>
      <c r="C12" s="18"/>
      <c r="D12" s="13" t="s">
        <v>27</v>
      </c>
      <c r="E12" s="47"/>
      <c r="F12" s="47"/>
      <c r="G12" s="49">
        <v>600</v>
      </c>
      <c r="H12" s="49">
        <v>17072000</v>
      </c>
      <c r="I12" s="47"/>
      <c r="J12" s="47"/>
      <c r="K12" s="53"/>
      <c r="L12" s="49"/>
      <c r="M12" s="53">
        <v>900</v>
      </c>
      <c r="N12" s="49">
        <v>20936511</v>
      </c>
      <c r="O12" s="53"/>
      <c r="P12" s="49"/>
      <c r="Q12" s="32">
        <v>500</v>
      </c>
      <c r="R12" s="14">
        <v>223000</v>
      </c>
      <c r="S12" s="14"/>
      <c r="T12" s="14"/>
      <c r="U12" s="14"/>
      <c r="V12" s="14"/>
      <c r="W12" s="14"/>
      <c r="X12" s="14"/>
      <c r="Y12" s="14"/>
      <c r="Z12" s="14"/>
      <c r="AA12" s="17"/>
      <c r="AB12" s="16"/>
      <c r="AC12" s="29">
        <v>500</v>
      </c>
      <c r="AD12" s="29">
        <v>223000</v>
      </c>
      <c r="AE12" s="29"/>
      <c r="AF12" s="29"/>
      <c r="AG12" s="29"/>
      <c r="AH12" s="29"/>
      <c r="AI12" s="29"/>
      <c r="AJ12" s="29"/>
      <c r="AK12" s="29"/>
      <c r="AL12" s="29"/>
      <c r="AM12" s="22"/>
      <c r="AN12" s="55"/>
    </row>
    <row r="13" spans="1:41" x14ac:dyDescent="0.25">
      <c r="A13" s="12">
        <v>7</v>
      </c>
      <c r="B13" s="18" t="s">
        <v>28</v>
      </c>
      <c r="C13" s="18"/>
      <c r="D13" s="13" t="s">
        <v>29</v>
      </c>
      <c r="E13" s="47"/>
      <c r="F13" s="47"/>
      <c r="G13" s="49">
        <v>7387</v>
      </c>
      <c r="H13" s="49">
        <v>261859000</v>
      </c>
      <c r="I13" s="47"/>
      <c r="J13" s="47"/>
      <c r="K13" s="53"/>
      <c r="L13" s="49"/>
      <c r="M13" s="53">
        <v>2875</v>
      </c>
      <c r="N13" s="49">
        <v>169150986</v>
      </c>
      <c r="O13" s="53"/>
      <c r="P13" s="49"/>
      <c r="Q13" s="32">
        <v>24500</v>
      </c>
      <c r="R13" s="14">
        <v>18778000</v>
      </c>
      <c r="S13" s="14"/>
      <c r="T13" s="14"/>
      <c r="U13" s="14"/>
      <c r="V13" s="14"/>
      <c r="W13" s="14"/>
      <c r="X13" s="14"/>
      <c r="Y13" s="14"/>
      <c r="Z13" s="14"/>
      <c r="AA13" s="17"/>
      <c r="AB13" s="16"/>
      <c r="AC13" s="29">
        <v>24500</v>
      </c>
      <c r="AD13" s="29">
        <v>18778000</v>
      </c>
      <c r="AE13" s="29"/>
      <c r="AF13" s="29"/>
      <c r="AG13" s="29"/>
      <c r="AH13" s="29"/>
      <c r="AI13" s="29"/>
      <c r="AJ13" s="29"/>
      <c r="AK13" s="29"/>
      <c r="AL13" s="29"/>
      <c r="AM13" s="22"/>
      <c r="AN13" s="55"/>
    </row>
    <row r="14" spans="1:41" ht="25.5" x14ac:dyDescent="0.25">
      <c r="A14" s="12">
        <v>8</v>
      </c>
      <c r="B14" s="18" t="s">
        <v>30</v>
      </c>
      <c r="C14" s="18"/>
      <c r="D14" s="19" t="s">
        <v>31</v>
      </c>
      <c r="E14" s="46"/>
      <c r="F14" s="46"/>
      <c r="G14" s="49">
        <v>3300</v>
      </c>
      <c r="H14" s="49">
        <v>133603000</v>
      </c>
      <c r="I14" s="46"/>
      <c r="J14" s="46"/>
      <c r="K14" s="53"/>
      <c r="L14" s="49"/>
      <c r="M14" s="53">
        <v>1554</v>
      </c>
      <c r="N14" s="49">
        <v>95384398</v>
      </c>
      <c r="O14" s="53"/>
      <c r="P14" s="49"/>
      <c r="Q14" s="32">
        <v>12000</v>
      </c>
      <c r="R14" s="14">
        <v>8961000</v>
      </c>
      <c r="S14" s="14"/>
      <c r="T14" s="14"/>
      <c r="U14" s="14"/>
      <c r="V14" s="14"/>
      <c r="W14" s="14"/>
      <c r="X14" s="14"/>
      <c r="Y14" s="14"/>
      <c r="Z14" s="14"/>
      <c r="AA14" s="17"/>
      <c r="AB14" s="16"/>
      <c r="AC14" s="29">
        <v>12000</v>
      </c>
      <c r="AD14" s="29">
        <v>8961000</v>
      </c>
      <c r="AE14" s="29"/>
      <c r="AF14" s="29"/>
      <c r="AG14" s="29"/>
      <c r="AH14" s="29"/>
      <c r="AI14" s="29"/>
      <c r="AJ14" s="29"/>
      <c r="AK14" s="29"/>
      <c r="AL14" s="29"/>
      <c r="AM14" s="22"/>
      <c r="AN14" s="55"/>
    </row>
    <row r="15" spans="1:41" ht="17.25" customHeight="1" x14ac:dyDescent="0.25">
      <c r="A15" s="12">
        <v>9</v>
      </c>
      <c r="B15" s="18" t="s">
        <v>32</v>
      </c>
      <c r="C15" s="18"/>
      <c r="D15" s="13" t="s">
        <v>33</v>
      </c>
      <c r="E15" s="47"/>
      <c r="F15" s="47"/>
      <c r="G15" s="49">
        <v>1475</v>
      </c>
      <c r="H15" s="49">
        <v>26992000</v>
      </c>
      <c r="I15" s="47"/>
      <c r="J15" s="47"/>
      <c r="K15" s="53"/>
      <c r="L15" s="49"/>
      <c r="M15" s="53">
        <v>1100</v>
      </c>
      <c r="N15" s="49">
        <v>16769005</v>
      </c>
      <c r="O15" s="53"/>
      <c r="P15" s="49"/>
      <c r="Q15" s="32">
        <v>6200</v>
      </c>
      <c r="R15" s="14">
        <v>3341000</v>
      </c>
      <c r="S15" s="14"/>
      <c r="T15" s="14"/>
      <c r="U15" s="14"/>
      <c r="V15" s="14"/>
      <c r="W15" s="14"/>
      <c r="X15" s="14"/>
      <c r="Y15" s="14"/>
      <c r="Z15" s="14"/>
      <c r="AA15" s="17"/>
      <c r="AB15" s="16"/>
      <c r="AC15" s="29">
        <v>6200</v>
      </c>
      <c r="AD15" s="29">
        <v>3341000</v>
      </c>
      <c r="AE15" s="29"/>
      <c r="AF15" s="29"/>
      <c r="AG15" s="29"/>
      <c r="AH15" s="29"/>
      <c r="AI15" s="29"/>
      <c r="AJ15" s="29"/>
      <c r="AK15" s="29"/>
      <c r="AL15" s="29"/>
      <c r="AM15" s="22"/>
      <c r="AN15" s="55"/>
    </row>
    <row r="16" spans="1:41" ht="27" customHeight="1" x14ac:dyDescent="0.25">
      <c r="A16" s="12">
        <v>10</v>
      </c>
      <c r="B16" s="12">
        <v>560014</v>
      </c>
      <c r="C16" s="12" t="s">
        <v>18</v>
      </c>
      <c r="D16" s="13" t="s">
        <v>34</v>
      </c>
      <c r="E16" s="47"/>
      <c r="F16" s="47"/>
      <c r="G16" s="47"/>
      <c r="H16" s="47"/>
      <c r="I16" s="47"/>
      <c r="J16" s="47"/>
      <c r="K16" s="53"/>
      <c r="L16" s="49"/>
      <c r="M16" s="53">
        <v>530</v>
      </c>
      <c r="N16" s="49">
        <v>4919832</v>
      </c>
      <c r="O16" s="53">
        <v>216</v>
      </c>
      <c r="P16" s="49">
        <v>1930000</v>
      </c>
      <c r="Q16" s="32"/>
      <c r="R16" s="14"/>
      <c r="S16" s="14"/>
      <c r="T16" s="14"/>
      <c r="U16" s="14">
        <v>1021</v>
      </c>
      <c r="V16" s="14">
        <v>1115509</v>
      </c>
      <c r="W16" s="14">
        <v>268</v>
      </c>
      <c r="X16" s="14">
        <v>139642</v>
      </c>
      <c r="Y16" s="14"/>
      <c r="Z16" s="14"/>
      <c r="AA16" s="17"/>
      <c r="AB16" s="16"/>
      <c r="AC16" s="29"/>
      <c r="AD16" s="29"/>
      <c r="AE16" s="29"/>
      <c r="AF16" s="29"/>
      <c r="AG16" s="29">
        <v>1021</v>
      </c>
      <c r="AH16" s="29">
        <v>1115509</v>
      </c>
      <c r="AI16" s="29">
        <v>268</v>
      </c>
      <c r="AJ16" s="29">
        <v>139642</v>
      </c>
      <c r="AK16" s="29"/>
      <c r="AL16" s="29"/>
      <c r="AM16" s="22"/>
      <c r="AN16" s="55"/>
    </row>
    <row r="17" spans="1:41" x14ac:dyDescent="0.25">
      <c r="A17" s="12">
        <v>11</v>
      </c>
      <c r="B17" s="18" t="s">
        <v>35</v>
      </c>
      <c r="C17" s="18"/>
      <c r="D17" s="13" t="s">
        <v>36</v>
      </c>
      <c r="E17" s="47"/>
      <c r="F17" s="47"/>
      <c r="G17" s="49"/>
      <c r="H17" s="49"/>
      <c r="I17" s="47"/>
      <c r="J17" s="47"/>
      <c r="K17" s="53"/>
      <c r="L17" s="49"/>
      <c r="M17" s="115">
        <v>304</v>
      </c>
      <c r="N17" s="113">
        <v>36524278</v>
      </c>
      <c r="O17" s="53"/>
      <c r="P17" s="49"/>
      <c r="Q17" s="32">
        <v>4500</v>
      </c>
      <c r="R17" s="14">
        <v>16233000</v>
      </c>
      <c r="S17" s="14"/>
      <c r="T17" s="14"/>
      <c r="U17" s="14"/>
      <c r="V17" s="14"/>
      <c r="W17" s="14"/>
      <c r="X17" s="14"/>
      <c r="Y17" s="14"/>
      <c r="Z17" s="14"/>
      <c r="AA17" s="17"/>
      <c r="AB17" s="16"/>
      <c r="AC17" s="136">
        <v>2574</v>
      </c>
      <c r="AD17" s="136">
        <v>9176240</v>
      </c>
      <c r="AE17" s="29"/>
      <c r="AF17" s="29"/>
      <c r="AG17" s="29"/>
      <c r="AH17" s="29"/>
      <c r="AI17" s="29"/>
      <c r="AJ17" s="29"/>
      <c r="AK17" s="29"/>
      <c r="AL17" s="29"/>
      <c r="AM17" s="22"/>
      <c r="AN17" s="55"/>
    </row>
    <row r="18" spans="1:41" x14ac:dyDescent="0.25">
      <c r="A18" s="12">
        <v>12</v>
      </c>
      <c r="B18" s="12"/>
      <c r="C18" s="12"/>
      <c r="D18" s="13" t="s">
        <v>37</v>
      </c>
      <c r="E18" s="47"/>
      <c r="F18" s="47"/>
      <c r="G18" s="49">
        <v>3060</v>
      </c>
      <c r="H18" s="49">
        <v>81468000</v>
      </c>
      <c r="I18" s="113">
        <v>11882</v>
      </c>
      <c r="J18" s="113">
        <v>290723000</v>
      </c>
      <c r="K18" s="53"/>
      <c r="L18" s="49"/>
      <c r="M18" s="53"/>
      <c r="N18" s="49"/>
      <c r="O18" s="53">
        <v>4116</v>
      </c>
      <c r="P18" s="49">
        <v>35460000</v>
      </c>
      <c r="Q18" s="32">
        <v>1000</v>
      </c>
      <c r="R18" s="14">
        <v>3319000</v>
      </c>
      <c r="S18" s="14"/>
      <c r="T18" s="14"/>
      <c r="U18" s="14">
        <v>20745</v>
      </c>
      <c r="V18" s="14">
        <v>32328267</v>
      </c>
      <c r="W18" s="14">
        <v>5555</v>
      </c>
      <c r="X18" s="14">
        <v>2894457</v>
      </c>
      <c r="Y18" s="14"/>
      <c r="Z18" s="14"/>
      <c r="AA18" s="17"/>
      <c r="AB18" s="16"/>
      <c r="AC18" s="29">
        <f>1000+230</f>
        <v>1230</v>
      </c>
      <c r="AD18" s="29">
        <f>3319000+19236165</f>
        <v>22555165</v>
      </c>
      <c r="AE18" s="29"/>
      <c r="AF18" s="29"/>
      <c r="AG18" s="29">
        <v>20745</v>
      </c>
      <c r="AH18" s="29">
        <v>32328267</v>
      </c>
      <c r="AI18" s="29">
        <v>5555</v>
      </c>
      <c r="AJ18" s="29">
        <v>2894457</v>
      </c>
      <c r="AK18" s="29"/>
      <c r="AL18" s="29"/>
      <c r="AM18" s="22"/>
      <c r="AN18" s="55"/>
    </row>
    <row r="19" spans="1:41" x14ac:dyDescent="0.25">
      <c r="A19" s="12">
        <v>13</v>
      </c>
      <c r="B19" s="12">
        <v>560017</v>
      </c>
      <c r="C19" s="12" t="s">
        <v>18</v>
      </c>
      <c r="D19" s="13" t="s">
        <v>38</v>
      </c>
      <c r="E19" s="47"/>
      <c r="F19" s="47"/>
      <c r="G19" s="49">
        <v>280</v>
      </c>
      <c r="H19" s="49">
        <v>6149000</v>
      </c>
      <c r="I19" s="113">
        <v>9162</v>
      </c>
      <c r="J19" s="113">
        <v>192598018</v>
      </c>
      <c r="K19" s="53"/>
      <c r="L19" s="49"/>
      <c r="M19" s="53"/>
      <c r="N19" s="49"/>
      <c r="O19" s="53">
        <v>1405</v>
      </c>
      <c r="P19" s="49">
        <v>11130000</v>
      </c>
      <c r="Q19" s="32">
        <v>1500</v>
      </c>
      <c r="R19" s="20">
        <v>5159000</v>
      </c>
      <c r="S19" s="14"/>
      <c r="T19" s="14"/>
      <c r="U19" s="14"/>
      <c r="V19" s="14"/>
      <c r="W19" s="14"/>
      <c r="X19" s="14"/>
      <c r="Y19" s="14"/>
      <c r="Z19" s="14"/>
      <c r="AA19" s="17"/>
      <c r="AB19" s="16"/>
      <c r="AC19" s="29">
        <v>2000</v>
      </c>
      <c r="AD19" s="48">
        <v>6869410</v>
      </c>
      <c r="AE19" s="29"/>
      <c r="AF19" s="29"/>
      <c r="AG19" s="29"/>
      <c r="AH19" s="29"/>
      <c r="AI19" s="29"/>
      <c r="AJ19" s="29"/>
      <c r="AK19" s="29"/>
      <c r="AL19" s="29"/>
      <c r="AM19" s="22"/>
      <c r="AN19" s="55"/>
    </row>
    <row r="20" spans="1:41" x14ac:dyDescent="0.25">
      <c r="A20" s="12">
        <v>14</v>
      </c>
      <c r="B20" s="12"/>
      <c r="C20" s="12"/>
      <c r="D20" s="13" t="s">
        <v>39</v>
      </c>
      <c r="E20" s="47"/>
      <c r="F20" s="47"/>
      <c r="G20" s="47"/>
      <c r="H20" s="47"/>
      <c r="I20" s="132">
        <v>302</v>
      </c>
      <c r="J20" s="132">
        <v>6059436</v>
      </c>
      <c r="K20" s="53"/>
      <c r="L20" s="49"/>
      <c r="M20" s="53"/>
      <c r="N20" s="49"/>
      <c r="O20" s="133">
        <v>4663</v>
      </c>
      <c r="P20" s="132">
        <v>40286564</v>
      </c>
      <c r="Q20" s="32"/>
      <c r="R20" s="14"/>
      <c r="S20" s="14"/>
      <c r="T20" s="14"/>
      <c r="U20" s="14">
        <v>23981</v>
      </c>
      <c r="V20" s="14">
        <v>35181666</v>
      </c>
      <c r="W20" s="14">
        <v>6383</v>
      </c>
      <c r="X20" s="14">
        <v>3326885</v>
      </c>
      <c r="Y20" s="14">
        <v>2466</v>
      </c>
      <c r="Z20" s="14">
        <v>3331043</v>
      </c>
      <c r="AA20" s="17"/>
      <c r="AB20" s="16"/>
      <c r="AC20" s="29"/>
      <c r="AD20" s="29"/>
      <c r="AE20" s="29"/>
      <c r="AF20" s="29"/>
      <c r="AG20" s="29">
        <v>23981</v>
      </c>
      <c r="AH20" s="29">
        <v>35181666</v>
      </c>
      <c r="AI20" s="29">
        <v>6383</v>
      </c>
      <c r="AJ20" s="29">
        <v>3326885</v>
      </c>
      <c r="AK20" s="136">
        <v>3983</v>
      </c>
      <c r="AL20" s="136">
        <v>5839781</v>
      </c>
      <c r="AM20" s="22"/>
      <c r="AN20" s="55"/>
    </row>
    <row r="21" spans="1:41" x14ac:dyDescent="0.25">
      <c r="A21" s="12">
        <v>15</v>
      </c>
      <c r="B21" s="12">
        <v>560019</v>
      </c>
      <c r="C21" s="12" t="s">
        <v>18</v>
      </c>
      <c r="D21" s="13" t="s">
        <v>40</v>
      </c>
      <c r="E21" s="47"/>
      <c r="F21" s="47"/>
      <c r="G21" s="49">
        <v>900</v>
      </c>
      <c r="H21" s="49">
        <v>35065000</v>
      </c>
      <c r="I21" s="49">
        <v>2722</v>
      </c>
      <c r="J21" s="49">
        <v>105723000</v>
      </c>
      <c r="K21" s="53"/>
      <c r="L21" s="49"/>
      <c r="M21" s="53"/>
      <c r="N21" s="49"/>
      <c r="O21" s="53">
        <v>370</v>
      </c>
      <c r="P21" s="49">
        <v>3882000</v>
      </c>
      <c r="Q21" s="32"/>
      <c r="R21" s="14"/>
      <c r="S21" s="14"/>
      <c r="T21" s="14"/>
      <c r="U21" s="14"/>
      <c r="V21" s="14"/>
      <c r="W21" s="14"/>
      <c r="X21" s="14"/>
      <c r="Y21" s="14"/>
      <c r="Z21" s="14"/>
      <c r="AA21" s="17"/>
      <c r="AB21" s="16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2"/>
      <c r="AN21" s="55"/>
    </row>
    <row r="22" spans="1:41" x14ac:dyDescent="0.25">
      <c r="A22" s="12">
        <v>16</v>
      </c>
      <c r="B22" s="12"/>
      <c r="C22" s="12"/>
      <c r="D22" s="13" t="s">
        <v>41</v>
      </c>
      <c r="E22" s="47"/>
      <c r="F22" s="47"/>
      <c r="G22" s="49">
        <v>2362</v>
      </c>
      <c r="H22" s="49">
        <v>68975000</v>
      </c>
      <c r="I22" s="49">
        <v>2720</v>
      </c>
      <c r="J22" s="49">
        <v>64917000</v>
      </c>
      <c r="K22" s="53"/>
      <c r="L22" s="49"/>
      <c r="M22" s="53"/>
      <c r="N22" s="49"/>
      <c r="O22" s="53">
        <v>5303</v>
      </c>
      <c r="P22" s="49">
        <v>45090000</v>
      </c>
      <c r="Q22" s="32">
        <v>400</v>
      </c>
      <c r="R22" s="14">
        <v>267000</v>
      </c>
      <c r="S22" s="14">
        <v>7500</v>
      </c>
      <c r="T22" s="14">
        <v>3997185</v>
      </c>
      <c r="U22" s="14">
        <v>15290</v>
      </c>
      <c r="V22" s="14">
        <v>23754648</v>
      </c>
      <c r="W22" s="14">
        <v>4077</v>
      </c>
      <c r="X22" s="14">
        <v>2124829</v>
      </c>
      <c r="Y22" s="14">
        <v>68246</v>
      </c>
      <c r="Z22" s="14">
        <v>77035502</v>
      </c>
      <c r="AA22" s="17"/>
      <c r="AB22" s="16"/>
      <c r="AC22" s="29">
        <v>400</v>
      </c>
      <c r="AD22" s="29">
        <v>267000</v>
      </c>
      <c r="AE22" s="29">
        <v>7500</v>
      </c>
      <c r="AF22" s="29">
        <v>3997185</v>
      </c>
      <c r="AG22" s="29">
        <v>15290</v>
      </c>
      <c r="AH22" s="29">
        <v>23754648</v>
      </c>
      <c r="AI22" s="29">
        <v>4077</v>
      </c>
      <c r="AJ22" s="29">
        <v>2124829</v>
      </c>
      <c r="AK22" s="29">
        <v>68246</v>
      </c>
      <c r="AL22" s="29">
        <v>77035502</v>
      </c>
      <c r="AM22" s="22"/>
      <c r="AN22" s="55"/>
    </row>
    <row r="23" spans="1:41" x14ac:dyDescent="0.25">
      <c r="A23" s="12">
        <v>17</v>
      </c>
      <c r="B23" s="12">
        <v>560021</v>
      </c>
      <c r="C23" s="12" t="s">
        <v>18</v>
      </c>
      <c r="D23" s="13" t="s">
        <v>42</v>
      </c>
      <c r="E23" s="47"/>
      <c r="F23" s="47"/>
      <c r="G23" s="49">
        <v>460</v>
      </c>
      <c r="H23" s="49">
        <v>9611000</v>
      </c>
      <c r="I23" s="49">
        <v>2718</v>
      </c>
      <c r="J23" s="49">
        <v>57052000</v>
      </c>
      <c r="K23" s="53"/>
      <c r="L23" s="49"/>
      <c r="M23" s="53"/>
      <c r="N23" s="49"/>
      <c r="O23" s="53">
        <v>4035</v>
      </c>
      <c r="P23" s="49">
        <v>31586000</v>
      </c>
      <c r="Q23" s="32"/>
      <c r="R23" s="14"/>
      <c r="S23" s="14"/>
      <c r="T23" s="14"/>
      <c r="U23" s="14">
        <v>18174</v>
      </c>
      <c r="V23" s="14">
        <v>27870588</v>
      </c>
      <c r="W23" s="14">
        <v>4856</v>
      </c>
      <c r="X23" s="14">
        <v>2530962</v>
      </c>
      <c r="Y23" s="14">
        <v>43031</v>
      </c>
      <c r="Z23" s="14">
        <v>49130269</v>
      </c>
      <c r="AA23" s="17"/>
      <c r="AB23" s="16"/>
      <c r="AC23" s="29"/>
      <c r="AD23" s="29"/>
      <c r="AE23" s="29"/>
      <c r="AF23" s="29"/>
      <c r="AG23" s="29">
        <v>18174</v>
      </c>
      <c r="AH23" s="29">
        <v>27870588</v>
      </c>
      <c r="AI23" s="29">
        <v>4856</v>
      </c>
      <c r="AJ23" s="29">
        <v>2530962</v>
      </c>
      <c r="AK23" s="29">
        <v>43031</v>
      </c>
      <c r="AL23" s="29">
        <v>49130269</v>
      </c>
      <c r="AM23" s="22"/>
      <c r="AN23" s="55"/>
    </row>
    <row r="24" spans="1:41" x14ac:dyDescent="0.25">
      <c r="A24" s="12">
        <v>18</v>
      </c>
      <c r="B24" s="12">
        <v>560022</v>
      </c>
      <c r="C24" s="12" t="s">
        <v>18</v>
      </c>
      <c r="D24" s="13" t="s">
        <v>43</v>
      </c>
      <c r="E24" s="47"/>
      <c r="F24" s="47"/>
      <c r="G24" s="49">
        <v>4135</v>
      </c>
      <c r="H24" s="49">
        <v>71043000</v>
      </c>
      <c r="I24" s="49">
        <v>6404</v>
      </c>
      <c r="J24" s="49">
        <v>95301000</v>
      </c>
      <c r="K24" s="53"/>
      <c r="L24" s="49"/>
      <c r="M24" s="53"/>
      <c r="N24" s="49"/>
      <c r="O24" s="53">
        <v>530</v>
      </c>
      <c r="P24" s="49">
        <v>4483000</v>
      </c>
      <c r="Q24" s="32"/>
      <c r="R24" s="14"/>
      <c r="S24" s="14"/>
      <c r="T24" s="14"/>
      <c r="U24" s="14"/>
      <c r="V24" s="14"/>
      <c r="W24" s="14"/>
      <c r="X24" s="14"/>
      <c r="Y24" s="14"/>
      <c r="Z24" s="14"/>
      <c r="AA24" s="17"/>
      <c r="AB24" s="16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2"/>
      <c r="AN24" s="55"/>
    </row>
    <row r="25" spans="1:41" x14ac:dyDescent="0.25">
      <c r="A25" s="12">
        <v>19</v>
      </c>
      <c r="B25" s="12"/>
      <c r="C25" s="12"/>
      <c r="D25" s="13" t="s">
        <v>44</v>
      </c>
      <c r="E25" s="47"/>
      <c r="F25" s="47"/>
      <c r="G25" s="49">
        <v>860</v>
      </c>
      <c r="H25" s="49">
        <v>23785000</v>
      </c>
      <c r="I25" s="113">
        <v>4305</v>
      </c>
      <c r="J25" s="113">
        <v>77105418</v>
      </c>
      <c r="K25" s="53">
        <v>720</v>
      </c>
      <c r="L25" s="49">
        <v>15542000</v>
      </c>
      <c r="M25" s="115">
        <v>82</v>
      </c>
      <c r="N25" s="113">
        <v>4536375</v>
      </c>
      <c r="O25" s="53">
        <v>4160</v>
      </c>
      <c r="P25" s="49">
        <v>28413000</v>
      </c>
      <c r="Q25" s="32">
        <v>1480</v>
      </c>
      <c r="R25" s="14">
        <v>1107000</v>
      </c>
      <c r="S25" s="14">
        <v>7500</v>
      </c>
      <c r="T25" s="14">
        <v>5053020</v>
      </c>
      <c r="U25" s="14">
        <v>651</v>
      </c>
      <c r="V25" s="14">
        <v>701644</v>
      </c>
      <c r="W25" s="14">
        <v>144</v>
      </c>
      <c r="X25" s="14">
        <v>75328</v>
      </c>
      <c r="Y25" s="14">
        <v>93754</v>
      </c>
      <c r="Z25" s="14">
        <v>105949333</v>
      </c>
      <c r="AA25" s="17"/>
      <c r="AB25" s="16"/>
      <c r="AC25" s="29">
        <v>1480</v>
      </c>
      <c r="AD25" s="29">
        <v>1107000</v>
      </c>
      <c r="AE25" s="29">
        <v>7500</v>
      </c>
      <c r="AF25" s="29">
        <v>5053020</v>
      </c>
      <c r="AG25" s="29">
        <v>651</v>
      </c>
      <c r="AH25" s="29">
        <v>701644</v>
      </c>
      <c r="AI25" s="29">
        <v>144</v>
      </c>
      <c r="AJ25" s="29">
        <v>75328</v>
      </c>
      <c r="AK25" s="29">
        <v>93754</v>
      </c>
      <c r="AL25" s="29">
        <v>105949333</v>
      </c>
      <c r="AM25" s="22"/>
      <c r="AN25" s="55"/>
    </row>
    <row r="26" spans="1:41" x14ac:dyDescent="0.25">
      <c r="A26" s="12">
        <v>20</v>
      </c>
      <c r="B26" s="12">
        <v>560024</v>
      </c>
      <c r="C26" s="12" t="s">
        <v>18</v>
      </c>
      <c r="D26" s="13" t="s">
        <v>45</v>
      </c>
      <c r="E26" s="47"/>
      <c r="F26" s="47"/>
      <c r="G26" s="49">
        <v>5650</v>
      </c>
      <c r="H26" s="49">
        <v>154969000</v>
      </c>
      <c r="I26" s="113">
        <v>4889</v>
      </c>
      <c r="J26" s="113">
        <v>115084400</v>
      </c>
      <c r="K26" s="53"/>
      <c r="L26" s="49"/>
      <c r="M26" s="53"/>
      <c r="N26" s="49"/>
      <c r="O26" s="53">
        <v>1382</v>
      </c>
      <c r="P26" s="49">
        <v>10944000</v>
      </c>
      <c r="Q26" s="32"/>
      <c r="R26" s="14"/>
      <c r="S26" s="14"/>
      <c r="T26" s="14"/>
      <c r="U26" s="14"/>
      <c r="V26" s="14"/>
      <c r="W26" s="14"/>
      <c r="X26" s="14"/>
      <c r="Y26" s="14"/>
      <c r="Z26" s="14"/>
      <c r="AA26" s="17"/>
      <c r="AB26" s="16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2"/>
      <c r="AN26" s="55"/>
    </row>
    <row r="27" spans="1:41" ht="25.5" x14ac:dyDescent="0.25">
      <c r="A27" s="12">
        <v>21</v>
      </c>
      <c r="B27" s="12"/>
      <c r="C27" s="12"/>
      <c r="D27" s="13" t="s">
        <v>46</v>
      </c>
      <c r="E27" s="47"/>
      <c r="F27" s="47"/>
      <c r="G27" s="49">
        <v>681</v>
      </c>
      <c r="H27" s="49">
        <v>43457000</v>
      </c>
      <c r="I27" s="49">
        <v>13342</v>
      </c>
      <c r="J27" s="49">
        <v>402784000</v>
      </c>
      <c r="K27" s="53"/>
      <c r="L27" s="49"/>
      <c r="M27" s="53"/>
      <c r="N27" s="49"/>
      <c r="O27" s="53">
        <v>4975</v>
      </c>
      <c r="P27" s="49">
        <v>43038000</v>
      </c>
      <c r="Q27" s="32"/>
      <c r="R27" s="14"/>
      <c r="S27" s="14"/>
      <c r="T27" s="14"/>
      <c r="U27" s="14">
        <v>25401</v>
      </c>
      <c r="V27" s="14">
        <v>38803058</v>
      </c>
      <c r="W27" s="14">
        <v>6784</v>
      </c>
      <c r="X27" s="14">
        <v>3535104</v>
      </c>
      <c r="Y27" s="14">
        <v>38458</v>
      </c>
      <c r="Z27" s="14">
        <v>41958021</v>
      </c>
      <c r="AA27" s="17"/>
      <c r="AB27" s="16"/>
      <c r="AC27" s="29"/>
      <c r="AD27" s="29"/>
      <c r="AE27" s="136">
        <v>1875</v>
      </c>
      <c r="AF27" s="136">
        <v>999296</v>
      </c>
      <c r="AG27" s="29">
        <v>25401</v>
      </c>
      <c r="AH27" s="29">
        <v>38803058</v>
      </c>
      <c r="AI27" s="29">
        <v>6784</v>
      </c>
      <c r="AJ27" s="29">
        <v>3535104</v>
      </c>
      <c r="AK27" s="29">
        <v>38458</v>
      </c>
      <c r="AL27" s="29">
        <v>41958021</v>
      </c>
      <c r="AM27" s="22"/>
      <c r="AN27" s="55"/>
    </row>
    <row r="28" spans="1:41" ht="23.25" customHeight="1" x14ac:dyDescent="0.25">
      <c r="A28" s="12">
        <v>22</v>
      </c>
      <c r="B28" s="12">
        <v>560026</v>
      </c>
      <c r="C28" s="12" t="s">
        <v>18</v>
      </c>
      <c r="D28" s="13" t="s">
        <v>47</v>
      </c>
      <c r="E28" s="49">
        <v>1865</v>
      </c>
      <c r="F28" s="49">
        <v>65088000</v>
      </c>
      <c r="G28" s="47"/>
      <c r="H28" s="47"/>
      <c r="I28" s="47"/>
      <c r="J28" s="13"/>
      <c r="K28" s="53">
        <v>200</v>
      </c>
      <c r="L28" s="49">
        <v>1385868</v>
      </c>
      <c r="M28" s="53"/>
      <c r="N28" s="49"/>
      <c r="O28" s="53"/>
      <c r="P28" s="49"/>
      <c r="Q28" s="32">
        <v>1500</v>
      </c>
      <c r="R28" s="14">
        <v>7594000</v>
      </c>
      <c r="S28" s="14"/>
      <c r="T28" s="14"/>
      <c r="U28" s="14"/>
      <c r="V28" s="14"/>
      <c r="W28" s="14"/>
      <c r="X28" s="14"/>
      <c r="Y28" s="14"/>
      <c r="Z28" s="14"/>
      <c r="AA28" s="17"/>
      <c r="AB28" s="16"/>
      <c r="AC28" s="29">
        <v>1500</v>
      </c>
      <c r="AD28" s="29">
        <f>7594000</f>
        <v>7594000</v>
      </c>
      <c r="AE28" s="29"/>
      <c r="AF28" s="29"/>
      <c r="AG28" s="29"/>
      <c r="AH28" s="29"/>
      <c r="AI28" s="29"/>
      <c r="AJ28" s="29"/>
      <c r="AK28" s="29"/>
      <c r="AL28" s="29"/>
      <c r="AM28" s="22"/>
      <c r="AN28" s="55"/>
      <c r="AO28" s="48">
        <f>F28+L28+AD28</f>
        <v>74067868</v>
      </c>
    </row>
    <row r="29" spans="1:41" x14ac:dyDescent="0.25">
      <c r="A29" s="12">
        <v>23</v>
      </c>
      <c r="B29" s="18" t="s">
        <v>48</v>
      </c>
      <c r="C29" s="18"/>
      <c r="D29" s="13" t="s">
        <v>189</v>
      </c>
      <c r="E29" s="47"/>
      <c r="F29" s="47"/>
      <c r="G29" s="47"/>
      <c r="H29" s="47"/>
      <c r="I29" s="47"/>
      <c r="J29" s="47"/>
      <c r="K29" s="53"/>
      <c r="L29" s="49"/>
      <c r="M29" s="53"/>
      <c r="N29" s="49"/>
      <c r="O29" s="53"/>
      <c r="P29" s="49"/>
      <c r="Q29" s="32"/>
      <c r="R29" s="14"/>
      <c r="S29" s="14"/>
      <c r="T29" s="14"/>
      <c r="U29" s="14"/>
      <c r="V29" s="14"/>
      <c r="W29" s="14"/>
      <c r="X29" s="14"/>
      <c r="Y29" s="14"/>
      <c r="Z29" s="14"/>
      <c r="AA29" s="17"/>
      <c r="AB29" s="16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2"/>
      <c r="AN29" s="55"/>
    </row>
    <row r="30" spans="1:41" x14ac:dyDescent="0.25">
      <c r="A30" s="12">
        <v>25</v>
      </c>
      <c r="B30" s="18" t="s">
        <v>49</v>
      </c>
      <c r="C30" s="18"/>
      <c r="D30" s="21" t="s">
        <v>50</v>
      </c>
      <c r="E30" s="50"/>
      <c r="F30" s="50"/>
      <c r="G30" s="50"/>
      <c r="H30" s="50"/>
      <c r="I30" s="50"/>
      <c r="J30" s="50"/>
      <c r="K30" s="53"/>
      <c r="L30" s="49"/>
      <c r="M30" s="53"/>
      <c r="N30" s="49"/>
      <c r="O30" s="53"/>
      <c r="P30" s="49"/>
      <c r="Q30" s="32"/>
      <c r="R30" s="14"/>
      <c r="S30" s="14"/>
      <c r="T30" s="14"/>
      <c r="U30" s="14"/>
      <c r="V30" s="14"/>
      <c r="W30" s="14"/>
      <c r="X30" s="14"/>
      <c r="Y30" s="14"/>
      <c r="Z30" s="14"/>
      <c r="AA30" s="17">
        <v>187564</v>
      </c>
      <c r="AB30" s="16">
        <v>355226955</v>
      </c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2">
        <v>187564</v>
      </c>
      <c r="AN30" s="121">
        <v>359667312</v>
      </c>
    </row>
    <row r="31" spans="1:41" x14ac:dyDescent="0.25">
      <c r="A31" s="12">
        <v>26</v>
      </c>
      <c r="B31" s="18" t="s">
        <v>51</v>
      </c>
      <c r="C31" s="18"/>
      <c r="D31" s="13" t="s">
        <v>52</v>
      </c>
      <c r="E31" s="47"/>
      <c r="F31" s="47"/>
      <c r="G31" s="49">
        <v>20</v>
      </c>
      <c r="H31" s="49">
        <v>708000</v>
      </c>
      <c r="I31" s="49">
        <v>3779</v>
      </c>
      <c r="J31" s="49">
        <v>77552000</v>
      </c>
      <c r="K31" s="53"/>
      <c r="L31" s="49"/>
      <c r="M31" s="53"/>
      <c r="N31" s="49"/>
      <c r="O31" s="53">
        <v>3320</v>
      </c>
      <c r="P31" s="49">
        <v>28394000</v>
      </c>
      <c r="Q31" s="32"/>
      <c r="R31" s="14"/>
      <c r="S31" s="14">
        <v>7500</v>
      </c>
      <c r="T31" s="14">
        <v>3997185</v>
      </c>
      <c r="U31" s="14">
        <v>13394</v>
      </c>
      <c r="V31" s="14">
        <v>20692864</v>
      </c>
      <c r="W31" s="14">
        <v>3570</v>
      </c>
      <c r="X31" s="14">
        <v>1860469</v>
      </c>
      <c r="Y31" s="14">
        <v>18723</v>
      </c>
      <c r="Z31" s="14">
        <v>21877740</v>
      </c>
      <c r="AA31" s="22"/>
      <c r="AB31" s="23"/>
      <c r="AC31" s="29"/>
      <c r="AD31" s="29"/>
      <c r="AE31" s="29">
        <v>7500</v>
      </c>
      <c r="AF31" s="29">
        <v>3997185</v>
      </c>
      <c r="AG31" s="29">
        <v>13394</v>
      </c>
      <c r="AH31" s="29">
        <v>20692864</v>
      </c>
      <c r="AI31" s="29">
        <v>3570</v>
      </c>
      <c r="AJ31" s="29">
        <v>1860469</v>
      </c>
      <c r="AK31" s="29">
        <v>18723</v>
      </c>
      <c r="AL31" s="29">
        <v>21877740</v>
      </c>
      <c r="AM31" s="22"/>
      <c r="AN31" s="55"/>
    </row>
    <row r="32" spans="1:41" x14ac:dyDescent="0.25">
      <c r="A32" s="12">
        <v>27</v>
      </c>
      <c r="B32" s="12">
        <v>560036</v>
      </c>
      <c r="C32" s="12" t="s">
        <v>18</v>
      </c>
      <c r="D32" s="13" t="s">
        <v>53</v>
      </c>
      <c r="E32" s="47"/>
      <c r="F32" s="47"/>
      <c r="G32" s="49">
        <v>410</v>
      </c>
      <c r="H32" s="49">
        <v>12271000</v>
      </c>
      <c r="I32" s="49">
        <v>5307</v>
      </c>
      <c r="J32" s="49">
        <v>124718000</v>
      </c>
      <c r="K32" s="53"/>
      <c r="L32" s="49"/>
      <c r="M32" s="53"/>
      <c r="N32" s="49"/>
      <c r="O32" s="53">
        <v>1380</v>
      </c>
      <c r="P32" s="49">
        <v>12768000</v>
      </c>
      <c r="Q32" s="32"/>
      <c r="R32" s="14"/>
      <c r="S32" s="14"/>
      <c r="T32" s="14"/>
      <c r="U32" s="14">
        <v>5835</v>
      </c>
      <c r="V32" s="14">
        <v>9169615</v>
      </c>
      <c r="W32" s="14">
        <v>1559</v>
      </c>
      <c r="X32" s="14">
        <v>812623</v>
      </c>
      <c r="Y32" s="14"/>
      <c r="Z32" s="14"/>
      <c r="AA32" s="17"/>
      <c r="AB32" s="16"/>
      <c r="AC32" s="29"/>
      <c r="AD32" s="29"/>
      <c r="AE32" s="29"/>
      <c r="AF32" s="29"/>
      <c r="AG32" s="29">
        <v>5835</v>
      </c>
      <c r="AH32" s="29">
        <v>9169615</v>
      </c>
      <c r="AI32" s="29">
        <v>1559</v>
      </c>
      <c r="AJ32" s="29">
        <v>812623</v>
      </c>
      <c r="AK32" s="29"/>
      <c r="AL32" s="29"/>
      <c r="AM32" s="22"/>
      <c r="AN32" s="55"/>
    </row>
    <row r="33" spans="1:40" x14ac:dyDescent="0.25">
      <c r="A33" s="12">
        <v>28</v>
      </c>
      <c r="B33" s="12">
        <v>560032</v>
      </c>
      <c r="C33" s="12" t="s">
        <v>18</v>
      </c>
      <c r="D33" s="13" t="s">
        <v>54</v>
      </c>
      <c r="E33" s="47"/>
      <c r="F33" s="47"/>
      <c r="G33" s="49">
        <v>3680</v>
      </c>
      <c r="H33" s="49">
        <v>103536000</v>
      </c>
      <c r="I33" s="49">
        <v>4972</v>
      </c>
      <c r="J33" s="49">
        <v>79779000</v>
      </c>
      <c r="K33" s="53"/>
      <c r="L33" s="49"/>
      <c r="M33" s="53"/>
      <c r="N33" s="49"/>
      <c r="O33" s="53">
        <v>2276</v>
      </c>
      <c r="P33" s="49">
        <v>18678000</v>
      </c>
      <c r="Q33" s="32"/>
      <c r="R33" s="14"/>
      <c r="S33" s="14"/>
      <c r="T33" s="14"/>
      <c r="U33" s="14">
        <v>10568</v>
      </c>
      <c r="V33" s="14">
        <v>16640906</v>
      </c>
      <c r="W33" s="14">
        <v>2819</v>
      </c>
      <c r="X33" s="14">
        <v>1469259</v>
      </c>
      <c r="Y33" s="14"/>
      <c r="Z33" s="14"/>
      <c r="AA33" s="17"/>
      <c r="AB33" s="16"/>
      <c r="AC33" s="29"/>
      <c r="AD33" s="29"/>
      <c r="AE33" s="29"/>
      <c r="AF33" s="29"/>
      <c r="AG33" s="29">
        <v>10568</v>
      </c>
      <c r="AH33" s="29">
        <v>16640906</v>
      </c>
      <c r="AI33" s="29">
        <v>2819</v>
      </c>
      <c r="AJ33" s="29">
        <v>1469259</v>
      </c>
      <c r="AK33" s="29"/>
      <c r="AL33" s="29"/>
      <c r="AM33" s="22"/>
      <c r="AN33" s="55"/>
    </row>
    <row r="34" spans="1:40" x14ac:dyDescent="0.25">
      <c r="A34" s="12">
        <v>29</v>
      </c>
      <c r="B34" s="12">
        <v>560033</v>
      </c>
      <c r="C34" s="12" t="s">
        <v>18</v>
      </c>
      <c r="D34" s="13" t="s">
        <v>55</v>
      </c>
      <c r="E34" s="47"/>
      <c r="F34" s="47"/>
      <c r="G34" s="49">
        <v>590</v>
      </c>
      <c r="H34" s="49">
        <v>23375000</v>
      </c>
      <c r="I34" s="49">
        <v>4580</v>
      </c>
      <c r="J34" s="49">
        <v>182978000</v>
      </c>
      <c r="K34" s="53"/>
      <c r="L34" s="49"/>
      <c r="M34" s="53"/>
      <c r="N34" s="49"/>
      <c r="O34" s="53">
        <v>2184</v>
      </c>
      <c r="P34" s="49">
        <v>17952000</v>
      </c>
      <c r="Q34" s="32"/>
      <c r="R34" s="14"/>
      <c r="S34" s="14"/>
      <c r="T34" s="14"/>
      <c r="U34" s="14">
        <v>10716</v>
      </c>
      <c r="V34" s="14">
        <v>16338772</v>
      </c>
      <c r="W34" s="14">
        <v>2860</v>
      </c>
      <c r="X34" s="14">
        <v>1491644</v>
      </c>
      <c r="Y34" s="14"/>
      <c r="Z34" s="14"/>
      <c r="AA34" s="17"/>
      <c r="AB34" s="16"/>
      <c r="AC34" s="29"/>
      <c r="AD34" s="29"/>
      <c r="AE34" s="29"/>
      <c r="AF34" s="29"/>
      <c r="AG34" s="29">
        <v>10716</v>
      </c>
      <c r="AH34" s="29">
        <v>16338772</v>
      </c>
      <c r="AI34" s="29">
        <v>2860</v>
      </c>
      <c r="AJ34" s="29">
        <v>1491644</v>
      </c>
      <c r="AK34" s="29"/>
      <c r="AL34" s="29"/>
      <c r="AM34" s="22"/>
      <c r="AN34" s="55"/>
    </row>
    <row r="35" spans="1:40" x14ac:dyDescent="0.25">
      <c r="A35" s="12">
        <v>30</v>
      </c>
      <c r="B35" s="12">
        <v>560034</v>
      </c>
      <c r="C35" s="12" t="s">
        <v>18</v>
      </c>
      <c r="D35" s="13" t="s">
        <v>56</v>
      </c>
      <c r="E35" s="47"/>
      <c r="F35" s="47"/>
      <c r="G35" s="49">
        <v>1065</v>
      </c>
      <c r="H35" s="49">
        <v>29509000</v>
      </c>
      <c r="I35" s="113">
        <v>3951</v>
      </c>
      <c r="J35" s="113">
        <v>69079640</v>
      </c>
      <c r="K35" s="53"/>
      <c r="L35" s="49"/>
      <c r="M35" s="53"/>
      <c r="N35" s="49"/>
      <c r="O35" s="53">
        <v>2507</v>
      </c>
      <c r="P35" s="49">
        <v>21781000</v>
      </c>
      <c r="Q35" s="32">
        <v>1035</v>
      </c>
      <c r="R35" s="14">
        <v>750000</v>
      </c>
      <c r="S35" s="14"/>
      <c r="T35" s="14"/>
      <c r="U35" s="14"/>
      <c r="V35" s="14"/>
      <c r="W35" s="14"/>
      <c r="X35" s="14"/>
      <c r="Y35" s="14">
        <v>44314</v>
      </c>
      <c r="Z35" s="14">
        <v>55268576</v>
      </c>
      <c r="AA35" s="17"/>
      <c r="AB35" s="16"/>
      <c r="AC35" s="29">
        <v>1035</v>
      </c>
      <c r="AD35" s="29">
        <v>750000</v>
      </c>
      <c r="AE35" s="29"/>
      <c r="AF35" s="29"/>
      <c r="AG35" s="29"/>
      <c r="AH35" s="29"/>
      <c r="AI35" s="29"/>
      <c r="AJ35" s="29"/>
      <c r="AK35" s="29">
        <v>44314</v>
      </c>
      <c r="AL35" s="29">
        <v>55268576</v>
      </c>
      <c r="AM35" s="22"/>
      <c r="AN35" s="55"/>
    </row>
    <row r="36" spans="1:40" x14ac:dyDescent="0.25">
      <c r="A36" s="12">
        <v>31</v>
      </c>
      <c r="B36" s="12">
        <v>560035</v>
      </c>
      <c r="C36" s="12" t="s">
        <v>18</v>
      </c>
      <c r="D36" s="13" t="s">
        <v>57</v>
      </c>
      <c r="E36" s="47"/>
      <c r="F36" s="47"/>
      <c r="G36" s="47"/>
      <c r="H36" s="47"/>
      <c r="I36" s="47"/>
      <c r="J36" s="47"/>
      <c r="K36" s="53"/>
      <c r="L36" s="49"/>
      <c r="M36" s="53"/>
      <c r="N36" s="49"/>
      <c r="O36" s="53"/>
      <c r="P36" s="49"/>
      <c r="Q36" s="32"/>
      <c r="R36" s="14"/>
      <c r="S36" s="14"/>
      <c r="T36" s="14"/>
      <c r="U36" s="14"/>
      <c r="V36" s="14"/>
      <c r="W36" s="14"/>
      <c r="X36" s="14"/>
      <c r="Y36" s="14"/>
      <c r="Z36" s="14"/>
      <c r="AA36" s="17"/>
      <c r="AB36" s="16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2"/>
      <c r="AN36" s="55"/>
    </row>
    <row r="37" spans="1:40" x14ac:dyDescent="0.25">
      <c r="A37" s="12"/>
      <c r="B37" s="12"/>
      <c r="C37" s="12"/>
      <c r="D37" s="13" t="s">
        <v>58</v>
      </c>
      <c r="E37" s="47"/>
      <c r="F37" s="47"/>
      <c r="G37" s="47"/>
      <c r="H37" s="47"/>
      <c r="I37" s="47"/>
      <c r="J37" s="47"/>
      <c r="K37" s="53"/>
      <c r="L37" s="49"/>
      <c r="M37" s="53"/>
      <c r="N37" s="49"/>
      <c r="O37" s="53"/>
      <c r="P37" s="49"/>
      <c r="Q37" s="32">
        <v>850</v>
      </c>
      <c r="R37" s="14">
        <v>3697000</v>
      </c>
      <c r="S37" s="14"/>
      <c r="T37" s="14"/>
      <c r="U37" s="14"/>
      <c r="V37" s="14"/>
      <c r="W37" s="14"/>
      <c r="X37" s="14"/>
      <c r="Y37" s="14"/>
      <c r="Z37" s="14"/>
      <c r="AA37" s="17"/>
      <c r="AB37" s="16"/>
      <c r="AC37" s="136">
        <v>950</v>
      </c>
      <c r="AD37" s="136">
        <v>4333055</v>
      </c>
      <c r="AE37" s="29"/>
      <c r="AF37" s="29"/>
      <c r="AG37" s="29"/>
      <c r="AH37" s="29"/>
      <c r="AI37" s="29"/>
      <c r="AJ37" s="29"/>
      <c r="AK37" s="29"/>
      <c r="AL37" s="29"/>
      <c r="AM37" s="22"/>
      <c r="AN37" s="55"/>
    </row>
    <row r="38" spans="1:40" x14ac:dyDescent="0.25">
      <c r="A38" s="12">
        <v>32</v>
      </c>
      <c r="B38" s="18" t="s">
        <v>59</v>
      </c>
      <c r="C38" s="18"/>
      <c r="D38" s="13" t="s">
        <v>60</v>
      </c>
      <c r="E38" s="47"/>
      <c r="F38" s="47"/>
      <c r="G38" s="47"/>
      <c r="H38" s="47"/>
      <c r="I38" s="47"/>
      <c r="J38" s="47"/>
      <c r="K38" s="53"/>
      <c r="L38" s="49"/>
      <c r="M38" s="53"/>
      <c r="N38" s="49"/>
      <c r="O38" s="53"/>
      <c r="P38" s="49"/>
      <c r="Q38" s="32"/>
      <c r="R38" s="14"/>
      <c r="S38" s="14"/>
      <c r="T38" s="14"/>
      <c r="U38" s="14"/>
      <c r="V38" s="14"/>
      <c r="W38" s="14"/>
      <c r="X38" s="14"/>
      <c r="Y38" s="14"/>
      <c r="Z38" s="14"/>
      <c r="AA38" s="17">
        <v>69862</v>
      </c>
      <c r="AB38" s="16">
        <v>136912370</v>
      </c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2">
        <v>69862</v>
      </c>
      <c r="AN38" s="121">
        <v>138623766</v>
      </c>
    </row>
    <row r="39" spans="1:40" ht="26.25" customHeight="1" x14ac:dyDescent="0.25">
      <c r="A39" s="12">
        <v>33</v>
      </c>
      <c r="B39" s="18" t="s">
        <v>61</v>
      </c>
      <c r="C39" s="18"/>
      <c r="D39" s="19" t="s">
        <v>62</v>
      </c>
      <c r="E39" s="46"/>
      <c r="F39" s="46"/>
      <c r="G39" s="113">
        <v>2214</v>
      </c>
      <c r="H39" s="113">
        <v>41311064</v>
      </c>
      <c r="I39" s="49">
        <v>11572</v>
      </c>
      <c r="J39" s="49">
        <v>283702000</v>
      </c>
      <c r="K39" s="53"/>
      <c r="L39" s="49"/>
      <c r="M39" s="53"/>
      <c r="N39" s="49"/>
      <c r="O39" s="53">
        <v>4685</v>
      </c>
      <c r="P39" s="49">
        <v>39391000</v>
      </c>
      <c r="Q39" s="32"/>
      <c r="R39" s="14"/>
      <c r="S39" s="14">
        <v>7500</v>
      </c>
      <c r="T39" s="14">
        <v>3997185</v>
      </c>
      <c r="U39" s="14">
        <v>21130</v>
      </c>
      <c r="V39" s="14">
        <v>32896949</v>
      </c>
      <c r="W39" s="14">
        <v>5632</v>
      </c>
      <c r="X39" s="14">
        <v>2933898</v>
      </c>
      <c r="Y39" s="14">
        <v>242</v>
      </c>
      <c r="Z39" s="14">
        <v>381051</v>
      </c>
      <c r="AA39" s="17">
        <v>30083</v>
      </c>
      <c r="AB39" s="16">
        <v>58435511</v>
      </c>
      <c r="AC39" s="29">
        <v>374</v>
      </c>
      <c r="AD39" s="29">
        <v>31279677</v>
      </c>
      <c r="AE39" s="29">
        <v>7500</v>
      </c>
      <c r="AF39" s="29">
        <v>3997185</v>
      </c>
      <c r="AG39" s="29">
        <v>21130</v>
      </c>
      <c r="AH39" s="29">
        <v>32896949</v>
      </c>
      <c r="AI39" s="29">
        <v>5632</v>
      </c>
      <c r="AJ39" s="29">
        <v>2933898</v>
      </c>
      <c r="AK39" s="29">
        <v>242</v>
      </c>
      <c r="AL39" s="29">
        <v>381051</v>
      </c>
      <c r="AM39" s="22">
        <v>30083</v>
      </c>
      <c r="AN39" s="121">
        <v>59165952</v>
      </c>
    </row>
    <row r="40" spans="1:40" x14ac:dyDescent="0.25">
      <c r="A40" s="12">
        <v>34</v>
      </c>
      <c r="B40" s="12">
        <v>560039</v>
      </c>
      <c r="C40" s="12" t="s">
        <v>18</v>
      </c>
      <c r="D40" s="13" t="s">
        <v>63</v>
      </c>
      <c r="E40" s="47"/>
      <c r="F40" s="47"/>
      <c r="G40" s="47"/>
      <c r="H40" s="47"/>
      <c r="I40" s="113">
        <v>1086</v>
      </c>
      <c r="J40" s="113">
        <v>14938327</v>
      </c>
      <c r="K40" s="53"/>
      <c r="L40" s="49"/>
      <c r="M40" s="53"/>
      <c r="N40" s="49"/>
      <c r="O40" s="53">
        <v>1119</v>
      </c>
      <c r="P40" s="49">
        <v>10186000</v>
      </c>
      <c r="Q40" s="32"/>
      <c r="R40" s="14"/>
      <c r="S40" s="14"/>
      <c r="T40" s="14"/>
      <c r="U40" s="14"/>
      <c r="V40" s="14"/>
      <c r="W40" s="14"/>
      <c r="X40" s="14"/>
      <c r="Y40" s="14">
        <v>31008</v>
      </c>
      <c r="Z40" s="14">
        <v>37365619</v>
      </c>
      <c r="AA40" s="17"/>
      <c r="AB40" s="16"/>
      <c r="AC40" s="29"/>
      <c r="AD40" s="29"/>
      <c r="AE40" s="29"/>
      <c r="AF40" s="29"/>
      <c r="AG40" s="29"/>
      <c r="AH40" s="29"/>
      <c r="AI40" s="29"/>
      <c r="AJ40" s="29"/>
      <c r="AK40" s="29">
        <v>31008</v>
      </c>
      <c r="AL40" s="29">
        <v>37365619</v>
      </c>
      <c r="AM40" s="22"/>
      <c r="AN40" s="55"/>
    </row>
    <row r="41" spans="1:40" x14ac:dyDescent="0.25">
      <c r="A41" s="12">
        <v>35</v>
      </c>
      <c r="B41" s="12">
        <v>560040</v>
      </c>
      <c r="C41" s="12" t="s">
        <v>18</v>
      </c>
      <c r="D41" s="13" t="s">
        <v>64</v>
      </c>
      <c r="E41" s="47"/>
      <c r="F41" s="47"/>
      <c r="G41" s="47"/>
      <c r="H41" s="47"/>
      <c r="I41" s="47"/>
      <c r="J41" s="47"/>
      <c r="K41" s="53"/>
      <c r="L41" s="49"/>
      <c r="M41" s="53"/>
      <c r="N41" s="49"/>
      <c r="O41" s="53"/>
      <c r="P41" s="49"/>
      <c r="Q41" s="32"/>
      <c r="R41" s="14"/>
      <c r="S41" s="14"/>
      <c r="T41" s="14"/>
      <c r="U41" s="14"/>
      <c r="V41" s="14"/>
      <c r="W41" s="14"/>
      <c r="X41" s="14"/>
      <c r="Y41" s="14"/>
      <c r="Z41" s="14"/>
      <c r="AA41" s="17"/>
      <c r="AB41" s="16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2"/>
      <c r="AN41" s="55"/>
    </row>
    <row r="42" spans="1:40" x14ac:dyDescent="0.25">
      <c r="A42" s="12">
        <v>36</v>
      </c>
      <c r="B42" s="12">
        <v>560041</v>
      </c>
      <c r="C42" s="12" t="s">
        <v>18</v>
      </c>
      <c r="D42" s="24" t="s">
        <v>65</v>
      </c>
      <c r="E42" s="51"/>
      <c r="F42" s="51"/>
      <c r="G42" s="51"/>
      <c r="H42" s="51"/>
      <c r="I42" s="49">
        <v>2803</v>
      </c>
      <c r="J42" s="49">
        <v>59160000</v>
      </c>
      <c r="K42" s="53"/>
      <c r="L42" s="49"/>
      <c r="M42" s="53"/>
      <c r="N42" s="49"/>
      <c r="O42" s="53">
        <v>1593</v>
      </c>
      <c r="P42" s="49">
        <v>13603000</v>
      </c>
      <c r="Q42" s="32"/>
      <c r="R42" s="14"/>
      <c r="S42" s="14"/>
      <c r="T42" s="14"/>
      <c r="U42" s="14">
        <v>5920</v>
      </c>
      <c r="V42" s="14">
        <v>9294443</v>
      </c>
      <c r="W42" s="14">
        <v>1583</v>
      </c>
      <c r="X42" s="14">
        <v>825414</v>
      </c>
      <c r="Y42" s="14">
        <v>8108</v>
      </c>
      <c r="Z42" s="14">
        <v>9900951</v>
      </c>
      <c r="AA42" s="17">
        <v>8276</v>
      </c>
      <c r="AB42" s="16">
        <v>16848841</v>
      </c>
      <c r="AC42" s="29"/>
      <c r="AD42" s="29"/>
      <c r="AE42" s="29"/>
      <c r="AF42" s="29"/>
      <c r="AG42" s="29">
        <v>5920</v>
      </c>
      <c r="AH42" s="29">
        <v>9294443</v>
      </c>
      <c r="AI42" s="29">
        <v>1583</v>
      </c>
      <c r="AJ42" s="29">
        <v>825414</v>
      </c>
      <c r="AK42" s="29">
        <v>8108</v>
      </c>
      <c r="AL42" s="29">
        <v>9900951</v>
      </c>
      <c r="AM42" s="22">
        <v>8276</v>
      </c>
      <c r="AN42" s="121">
        <v>17059449</v>
      </c>
    </row>
    <row r="43" spans="1:40" x14ac:dyDescent="0.25">
      <c r="A43" s="12"/>
      <c r="B43" s="18"/>
      <c r="C43" s="18"/>
      <c r="D43" s="13" t="s">
        <v>66</v>
      </c>
      <c r="E43" s="47"/>
      <c r="F43" s="47"/>
      <c r="G43" s="49">
        <v>1106</v>
      </c>
      <c r="H43" s="49">
        <v>22064000</v>
      </c>
      <c r="I43" s="113">
        <v>5079</v>
      </c>
      <c r="J43" s="113">
        <v>101414409</v>
      </c>
      <c r="K43" s="53"/>
      <c r="L43" s="49"/>
      <c r="M43" s="53">
        <v>450</v>
      </c>
      <c r="N43" s="49">
        <v>19466398</v>
      </c>
      <c r="O43" s="53">
        <v>1705</v>
      </c>
      <c r="P43" s="49">
        <v>14528000</v>
      </c>
      <c r="Q43" s="32">
        <v>250</v>
      </c>
      <c r="R43" s="14">
        <v>167000</v>
      </c>
      <c r="S43" s="14"/>
      <c r="T43" s="17"/>
      <c r="U43" s="16">
        <v>5422</v>
      </c>
      <c r="V43" s="16">
        <v>8407167</v>
      </c>
      <c r="W43" s="16">
        <v>1447</v>
      </c>
      <c r="X43" s="16">
        <v>753639</v>
      </c>
      <c r="Y43" s="16">
        <v>9786</v>
      </c>
      <c r="Z43" s="16">
        <v>11556894</v>
      </c>
      <c r="AA43" s="25">
        <v>12971</v>
      </c>
      <c r="AB43" s="16">
        <v>24908740</v>
      </c>
      <c r="AC43" s="29">
        <v>250</v>
      </c>
      <c r="AD43" s="29">
        <v>167000</v>
      </c>
      <c r="AE43" s="29"/>
      <c r="AF43" s="22"/>
      <c r="AG43" s="55">
        <v>5422</v>
      </c>
      <c r="AH43" s="55">
        <v>8407167</v>
      </c>
      <c r="AI43" s="55">
        <v>1447</v>
      </c>
      <c r="AJ43" s="55">
        <v>753639</v>
      </c>
      <c r="AK43" s="55">
        <v>9786</v>
      </c>
      <c r="AL43" s="55">
        <v>11556894</v>
      </c>
      <c r="AM43" s="120">
        <v>8384</v>
      </c>
      <c r="AN43" s="121">
        <v>16651511</v>
      </c>
    </row>
    <row r="44" spans="1:40" x14ac:dyDescent="0.25">
      <c r="A44" s="12">
        <v>38</v>
      </c>
      <c r="B44" s="18" t="s">
        <v>67</v>
      </c>
      <c r="C44" s="18"/>
      <c r="D44" s="24" t="s">
        <v>68</v>
      </c>
      <c r="E44" s="51"/>
      <c r="F44" s="51"/>
      <c r="G44" s="49">
        <v>1120</v>
      </c>
      <c r="H44" s="49">
        <v>48206000</v>
      </c>
      <c r="I44" s="49">
        <v>2701</v>
      </c>
      <c r="J44" s="49">
        <v>64854000</v>
      </c>
      <c r="K44" s="53"/>
      <c r="L44" s="49"/>
      <c r="M44" s="53"/>
      <c r="N44" s="49"/>
      <c r="O44" s="53">
        <v>2001</v>
      </c>
      <c r="P44" s="49">
        <v>17141000</v>
      </c>
      <c r="Q44" s="32"/>
      <c r="R44" s="14"/>
      <c r="S44" s="14"/>
      <c r="T44" s="14"/>
      <c r="U44" s="26">
        <v>8234</v>
      </c>
      <c r="V44" s="26">
        <v>12790382</v>
      </c>
      <c r="W44" s="26">
        <v>2191</v>
      </c>
      <c r="X44" s="26">
        <v>1141651</v>
      </c>
      <c r="Y44" s="26">
        <v>13268</v>
      </c>
      <c r="Z44" s="26">
        <v>15910749</v>
      </c>
      <c r="AA44" s="17">
        <v>8384</v>
      </c>
      <c r="AB44" s="16">
        <v>16445935</v>
      </c>
      <c r="AC44" s="29"/>
      <c r="AD44" s="29"/>
      <c r="AE44" s="29"/>
      <c r="AF44" s="29"/>
      <c r="AG44" s="56">
        <v>8234</v>
      </c>
      <c r="AH44" s="56">
        <v>12790382</v>
      </c>
      <c r="AI44" s="56">
        <v>2191</v>
      </c>
      <c r="AJ44" s="56">
        <v>1141651</v>
      </c>
      <c r="AK44" s="56">
        <v>13268</v>
      </c>
      <c r="AL44" s="56">
        <v>15910749</v>
      </c>
      <c r="AM44" s="122">
        <v>12971</v>
      </c>
      <c r="AN44" s="121">
        <v>25220097</v>
      </c>
    </row>
    <row r="45" spans="1:40" x14ac:dyDescent="0.25">
      <c r="A45" s="12">
        <v>39</v>
      </c>
      <c r="B45" s="12">
        <v>560043</v>
      </c>
      <c r="C45" s="12" t="s">
        <v>18</v>
      </c>
      <c r="D45" s="13" t="s">
        <v>69</v>
      </c>
      <c r="E45" s="47"/>
      <c r="F45" s="47"/>
      <c r="G45" s="47"/>
      <c r="H45" s="47"/>
      <c r="I45" s="47"/>
      <c r="J45" s="47"/>
      <c r="K45" s="53"/>
      <c r="L45" s="49"/>
      <c r="M45" s="53"/>
      <c r="N45" s="49"/>
      <c r="O45" s="53"/>
      <c r="P45" s="49"/>
      <c r="Q45" s="32"/>
      <c r="R45" s="14"/>
      <c r="S45" s="14"/>
      <c r="T45" s="14"/>
      <c r="U45" s="14"/>
      <c r="V45" s="14"/>
      <c r="W45" s="14"/>
      <c r="X45" s="14"/>
      <c r="Y45" s="14"/>
      <c r="Z45" s="14"/>
      <c r="AA45" s="17"/>
      <c r="AB45" s="16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2"/>
      <c r="AN45" s="55"/>
    </row>
    <row r="46" spans="1:40" x14ac:dyDescent="0.25">
      <c r="A46" s="12">
        <v>40</v>
      </c>
      <c r="B46" s="12">
        <v>560045</v>
      </c>
      <c r="C46" s="12" t="s">
        <v>18</v>
      </c>
      <c r="D46" s="13" t="s">
        <v>70</v>
      </c>
      <c r="E46" s="49">
        <v>9</v>
      </c>
      <c r="F46" s="49">
        <v>189610</v>
      </c>
      <c r="G46" s="49">
        <v>101</v>
      </c>
      <c r="H46" s="49">
        <v>4040428</v>
      </c>
      <c r="I46" s="49">
        <v>885</v>
      </c>
      <c r="J46" s="49">
        <v>29946048</v>
      </c>
      <c r="K46" s="53">
        <v>5</v>
      </c>
      <c r="L46" s="49">
        <v>54941</v>
      </c>
      <c r="M46" s="53">
        <v>28</v>
      </c>
      <c r="N46" s="49">
        <v>1087276</v>
      </c>
      <c r="O46" s="53">
        <v>279</v>
      </c>
      <c r="P46" s="49">
        <v>4000865</v>
      </c>
      <c r="Q46" s="32">
        <v>500</v>
      </c>
      <c r="R46" s="14">
        <v>334000</v>
      </c>
      <c r="S46" s="14">
        <v>15000</v>
      </c>
      <c r="T46" s="14">
        <v>9050205</v>
      </c>
      <c r="U46" s="14">
        <v>9151</v>
      </c>
      <c r="V46" s="14">
        <v>13915576</v>
      </c>
      <c r="W46" s="14">
        <v>2437</v>
      </c>
      <c r="X46" s="14">
        <v>1269567</v>
      </c>
      <c r="Y46" s="14">
        <v>20600</v>
      </c>
      <c r="Z46" s="14">
        <v>23813541</v>
      </c>
      <c r="AA46" s="22">
        <v>26488</v>
      </c>
      <c r="AB46" s="23">
        <v>50604739</v>
      </c>
      <c r="AC46" s="29"/>
      <c r="AD46" s="29"/>
      <c r="AE46" s="29">
        <v>421</v>
      </c>
      <c r="AF46" s="29">
        <v>354632</v>
      </c>
      <c r="AG46" s="29">
        <v>86</v>
      </c>
      <c r="AH46" s="29">
        <v>131429</v>
      </c>
      <c r="AI46" s="29">
        <v>1</v>
      </c>
      <c r="AJ46" s="29">
        <v>356</v>
      </c>
      <c r="AK46" s="29">
        <v>1216</v>
      </c>
      <c r="AL46" s="29">
        <v>1423386</v>
      </c>
      <c r="AM46" s="22">
        <v>3309</v>
      </c>
      <c r="AN46" s="121">
        <v>6325592</v>
      </c>
    </row>
    <row r="47" spans="1:40" x14ac:dyDescent="0.25">
      <c r="A47" s="12">
        <v>41</v>
      </c>
      <c r="B47" s="12">
        <v>560047</v>
      </c>
      <c r="C47" s="12" t="s">
        <v>18</v>
      </c>
      <c r="D47" s="13" t="s">
        <v>71</v>
      </c>
      <c r="E47" s="47"/>
      <c r="F47" s="47"/>
      <c r="G47" s="49">
        <v>67</v>
      </c>
      <c r="H47" s="49">
        <v>2094216</v>
      </c>
      <c r="I47" s="49">
        <v>940</v>
      </c>
      <c r="J47" s="49">
        <v>16096488</v>
      </c>
      <c r="K47" s="53"/>
      <c r="L47" s="49"/>
      <c r="M47" s="53">
        <v>48</v>
      </c>
      <c r="N47" s="49">
        <v>1051876</v>
      </c>
      <c r="O47" s="53">
        <v>194</v>
      </c>
      <c r="P47" s="49">
        <v>1623190</v>
      </c>
      <c r="Q47" s="32"/>
      <c r="R47" s="14"/>
      <c r="S47" s="14"/>
      <c r="T47" s="14"/>
      <c r="U47" s="14">
        <v>7288</v>
      </c>
      <c r="V47" s="14">
        <v>11135293</v>
      </c>
      <c r="W47" s="14">
        <v>1942</v>
      </c>
      <c r="X47" s="14">
        <v>1012314</v>
      </c>
      <c r="Y47" s="14">
        <v>12738</v>
      </c>
      <c r="Z47" s="14">
        <v>14989549</v>
      </c>
      <c r="AA47" s="22"/>
      <c r="AB47" s="23"/>
      <c r="AC47" s="29">
        <v>129</v>
      </c>
      <c r="AD47" s="29">
        <v>7360145</v>
      </c>
      <c r="AE47" s="29"/>
      <c r="AF47" s="29"/>
      <c r="AG47" s="29">
        <v>586</v>
      </c>
      <c r="AH47" s="29">
        <v>989232</v>
      </c>
      <c r="AI47" s="29">
        <v>171</v>
      </c>
      <c r="AJ47" s="29">
        <v>61473</v>
      </c>
      <c r="AK47" s="29">
        <v>668</v>
      </c>
      <c r="AL47" s="29">
        <v>756901</v>
      </c>
      <c r="AM47" s="22"/>
      <c r="AN47" s="55"/>
    </row>
    <row r="48" spans="1:40" x14ac:dyDescent="0.25">
      <c r="A48" s="12">
        <v>42</v>
      </c>
      <c r="B48" s="18" t="s">
        <v>72</v>
      </c>
      <c r="C48" s="18"/>
      <c r="D48" s="13" t="s">
        <v>73</v>
      </c>
      <c r="E48" s="47"/>
      <c r="F48" s="47"/>
      <c r="G48" s="49"/>
      <c r="H48" s="49"/>
      <c r="I48" s="49">
        <v>421</v>
      </c>
      <c r="J48" s="49">
        <v>9112286</v>
      </c>
      <c r="K48" s="53"/>
      <c r="L48" s="49"/>
      <c r="M48" s="53"/>
      <c r="N48" s="49"/>
      <c r="O48" s="53">
        <v>45</v>
      </c>
      <c r="P48" s="49">
        <v>403566</v>
      </c>
      <c r="Q48" s="32"/>
      <c r="R48" s="14"/>
      <c r="S48" s="14"/>
      <c r="T48" s="14"/>
      <c r="U48" s="14">
        <v>6133</v>
      </c>
      <c r="V48" s="14">
        <v>9425728</v>
      </c>
      <c r="W48" s="14">
        <v>1630</v>
      </c>
      <c r="X48" s="14">
        <v>849221</v>
      </c>
      <c r="Y48" s="14">
        <v>9617</v>
      </c>
      <c r="Z48" s="14">
        <v>12010187</v>
      </c>
      <c r="AA48" s="17">
        <v>10459</v>
      </c>
      <c r="AB48" s="16">
        <v>19955342</v>
      </c>
      <c r="AC48" s="29"/>
      <c r="AD48" s="29"/>
      <c r="AE48" s="29"/>
      <c r="AF48" s="29"/>
      <c r="AG48" s="29">
        <v>622</v>
      </c>
      <c r="AH48" s="29">
        <v>879515</v>
      </c>
      <c r="AI48" s="29">
        <v>55</v>
      </c>
      <c r="AJ48" s="29">
        <v>20611</v>
      </c>
      <c r="AK48" s="29">
        <v>279</v>
      </c>
      <c r="AL48" s="29">
        <v>245031</v>
      </c>
      <c r="AM48" s="22">
        <v>1307</v>
      </c>
      <c r="AN48" s="121">
        <v>2494415</v>
      </c>
    </row>
    <row r="49" spans="1:40" ht="25.5" x14ac:dyDescent="0.25">
      <c r="A49" s="12"/>
      <c r="B49" s="18"/>
      <c r="C49" s="18"/>
      <c r="D49" s="19" t="s">
        <v>183</v>
      </c>
      <c r="E49" s="47">
        <v>327</v>
      </c>
      <c r="F49" s="47">
        <v>9548390</v>
      </c>
      <c r="G49" s="113">
        <v>5794</v>
      </c>
      <c r="H49" s="113">
        <v>166935657</v>
      </c>
      <c r="I49" s="113">
        <v>11245</v>
      </c>
      <c r="J49" s="113">
        <v>248573178</v>
      </c>
      <c r="K49" s="53">
        <v>106</v>
      </c>
      <c r="L49" s="49">
        <v>714059</v>
      </c>
      <c r="M49" s="53">
        <v>752</v>
      </c>
      <c r="N49" s="49">
        <v>34615349</v>
      </c>
      <c r="O49" s="53">
        <v>5775</v>
      </c>
      <c r="P49" s="49">
        <v>47898379</v>
      </c>
      <c r="Q49" s="32"/>
      <c r="R49" s="14"/>
      <c r="S49" s="14"/>
      <c r="T49" s="14"/>
      <c r="U49" s="14"/>
      <c r="V49" s="14"/>
      <c r="W49" s="14"/>
      <c r="X49" s="14"/>
      <c r="Y49" s="14"/>
      <c r="Z49" s="14"/>
      <c r="AA49" s="17"/>
      <c r="AB49" s="16"/>
      <c r="AC49" s="29">
        <v>1135</v>
      </c>
      <c r="AD49" s="29">
        <v>56871377</v>
      </c>
      <c r="AE49" s="29">
        <v>14579</v>
      </c>
      <c r="AF49" s="29">
        <v>8695573</v>
      </c>
      <c r="AG49" s="29">
        <v>21278</v>
      </c>
      <c r="AH49" s="29">
        <v>32476421</v>
      </c>
      <c r="AI49" s="29">
        <v>5782</v>
      </c>
      <c r="AJ49" s="29">
        <v>3048662</v>
      </c>
      <c r="AK49" s="29">
        <v>40792</v>
      </c>
      <c r="AL49" s="29">
        <v>48387959</v>
      </c>
      <c r="AM49" s="22">
        <v>32331</v>
      </c>
      <c r="AN49" s="121">
        <v>62622077</v>
      </c>
    </row>
    <row r="50" spans="1:40" ht="25.5" x14ac:dyDescent="0.25">
      <c r="A50" s="12">
        <v>43</v>
      </c>
      <c r="B50" s="12">
        <v>560049</v>
      </c>
      <c r="C50" s="12" t="s">
        <v>18</v>
      </c>
      <c r="D50" s="19" t="s">
        <v>74</v>
      </c>
      <c r="E50" s="46"/>
      <c r="F50" s="46"/>
      <c r="G50" s="49">
        <v>75</v>
      </c>
      <c r="H50" s="49">
        <v>4270000</v>
      </c>
      <c r="I50" s="49">
        <v>3371</v>
      </c>
      <c r="J50" s="49">
        <v>76459000</v>
      </c>
      <c r="K50" s="53"/>
      <c r="L50" s="49"/>
      <c r="M50" s="53"/>
      <c r="N50" s="49"/>
      <c r="O50" s="53">
        <v>1408</v>
      </c>
      <c r="P50" s="49">
        <v>12023000</v>
      </c>
      <c r="Q50" s="32"/>
      <c r="R50" s="14"/>
      <c r="S50" s="14"/>
      <c r="T50" s="14"/>
      <c r="U50" s="14">
        <v>5003</v>
      </c>
      <c r="V50" s="14">
        <v>7948003</v>
      </c>
      <c r="W50" s="14">
        <v>1334</v>
      </c>
      <c r="X50" s="14">
        <v>696077</v>
      </c>
      <c r="Y50" s="14">
        <v>7798</v>
      </c>
      <c r="Z50" s="14">
        <v>10061576</v>
      </c>
      <c r="AA50" s="17">
        <v>9099</v>
      </c>
      <c r="AB50" s="16">
        <v>17979788</v>
      </c>
      <c r="AC50" s="29"/>
      <c r="AD50" s="29"/>
      <c r="AE50" s="29"/>
      <c r="AF50" s="29"/>
      <c r="AG50" s="29">
        <v>5003</v>
      </c>
      <c r="AH50" s="29">
        <v>7948003</v>
      </c>
      <c r="AI50" s="29">
        <v>1334</v>
      </c>
      <c r="AJ50" s="29">
        <v>696077</v>
      </c>
      <c r="AK50" s="29">
        <v>7798</v>
      </c>
      <c r="AL50" s="29">
        <v>10061576</v>
      </c>
      <c r="AM50" s="22">
        <v>9099</v>
      </c>
      <c r="AN50" s="121">
        <v>18204537</v>
      </c>
    </row>
    <row r="51" spans="1:40" x14ac:dyDescent="0.25">
      <c r="A51" s="12">
        <v>44</v>
      </c>
      <c r="B51" s="12">
        <v>560050</v>
      </c>
      <c r="C51" s="12" t="s">
        <v>18</v>
      </c>
      <c r="D51" s="13" t="s">
        <v>75</v>
      </c>
      <c r="E51" s="47"/>
      <c r="F51" s="47"/>
      <c r="G51" s="47"/>
      <c r="H51" s="47"/>
      <c r="I51" s="49">
        <v>2694</v>
      </c>
      <c r="J51" s="49">
        <v>51753000</v>
      </c>
      <c r="K51" s="53"/>
      <c r="L51" s="49"/>
      <c r="M51" s="53"/>
      <c r="N51" s="49"/>
      <c r="O51" s="53">
        <v>1099</v>
      </c>
      <c r="P51" s="49">
        <v>9385000</v>
      </c>
      <c r="Q51" s="32"/>
      <c r="R51" s="14"/>
      <c r="S51" s="14"/>
      <c r="T51" s="14"/>
      <c r="U51" s="14">
        <v>4487</v>
      </c>
      <c r="V51" s="14">
        <v>7006784</v>
      </c>
      <c r="W51" s="14">
        <v>1194</v>
      </c>
      <c r="X51" s="14">
        <v>622525</v>
      </c>
      <c r="Y51" s="14">
        <v>6009</v>
      </c>
      <c r="Z51" s="14">
        <v>8431933</v>
      </c>
      <c r="AA51" s="17">
        <v>7527</v>
      </c>
      <c r="AB51" s="16">
        <v>13976604</v>
      </c>
      <c r="AC51" s="29"/>
      <c r="AD51" s="29"/>
      <c r="AE51" s="29"/>
      <c r="AF51" s="29"/>
      <c r="AG51" s="29">
        <v>4487</v>
      </c>
      <c r="AH51" s="29">
        <v>7006784</v>
      </c>
      <c r="AI51" s="29">
        <v>1194</v>
      </c>
      <c r="AJ51" s="29">
        <v>622525</v>
      </c>
      <c r="AK51" s="29">
        <v>6009</v>
      </c>
      <c r="AL51" s="29">
        <v>8431933</v>
      </c>
      <c r="AM51" s="22">
        <v>7527</v>
      </c>
      <c r="AN51" s="121">
        <v>14151312</v>
      </c>
    </row>
    <row r="52" spans="1:40" x14ac:dyDescent="0.25">
      <c r="A52" s="12">
        <v>45</v>
      </c>
      <c r="B52" s="12">
        <v>560051</v>
      </c>
      <c r="C52" s="12" t="s">
        <v>18</v>
      </c>
      <c r="D52" s="13" t="s">
        <v>76</v>
      </c>
      <c r="E52" s="47"/>
      <c r="F52" s="47"/>
      <c r="G52" s="49"/>
      <c r="H52" s="49"/>
      <c r="I52" s="49">
        <v>2829</v>
      </c>
      <c r="J52" s="49">
        <v>54369000</v>
      </c>
      <c r="K52" s="53"/>
      <c r="L52" s="49"/>
      <c r="M52" s="53"/>
      <c r="N52" s="49"/>
      <c r="O52" s="53">
        <v>1131</v>
      </c>
      <c r="P52" s="49">
        <v>9655000</v>
      </c>
      <c r="Q52" s="32"/>
      <c r="R52" s="14"/>
      <c r="S52" s="14"/>
      <c r="T52" s="14"/>
      <c r="U52" s="14">
        <v>4490</v>
      </c>
      <c r="V52" s="14">
        <v>7053632</v>
      </c>
      <c r="W52" s="14">
        <v>1199</v>
      </c>
      <c r="X52" s="14">
        <v>625012</v>
      </c>
      <c r="Y52" s="14">
        <v>7001</v>
      </c>
      <c r="Z52" s="14">
        <v>9343888</v>
      </c>
      <c r="AA52" s="17">
        <v>7569</v>
      </c>
      <c r="AB52" s="16">
        <v>14266773</v>
      </c>
      <c r="AC52" s="29"/>
      <c r="AD52" s="29"/>
      <c r="AE52" s="29"/>
      <c r="AF52" s="29"/>
      <c r="AG52" s="29">
        <v>4490</v>
      </c>
      <c r="AH52" s="29">
        <v>7053632</v>
      </c>
      <c r="AI52" s="29">
        <v>1199</v>
      </c>
      <c r="AJ52" s="29">
        <v>625012</v>
      </c>
      <c r="AK52" s="29">
        <v>7001</v>
      </c>
      <c r="AL52" s="29">
        <v>9343888</v>
      </c>
      <c r="AM52" s="22">
        <v>7569</v>
      </c>
      <c r="AN52" s="121">
        <v>14445111</v>
      </c>
    </row>
    <row r="53" spans="1:40" x14ac:dyDescent="0.25">
      <c r="A53" s="12">
        <v>46</v>
      </c>
      <c r="B53" s="12">
        <v>560052</v>
      </c>
      <c r="C53" s="12" t="s">
        <v>18</v>
      </c>
      <c r="D53" s="13" t="s">
        <v>77</v>
      </c>
      <c r="E53" s="47"/>
      <c r="F53" s="47"/>
      <c r="G53" s="47"/>
      <c r="H53" s="47"/>
      <c r="I53" s="49">
        <v>1710</v>
      </c>
      <c r="J53" s="49">
        <v>33195000</v>
      </c>
      <c r="K53" s="53"/>
      <c r="L53" s="49"/>
      <c r="M53" s="53"/>
      <c r="N53" s="49"/>
      <c r="O53" s="53">
        <v>753</v>
      </c>
      <c r="P53" s="49">
        <v>6432000</v>
      </c>
      <c r="Q53" s="32"/>
      <c r="R53" s="14"/>
      <c r="S53" s="14"/>
      <c r="T53" s="14"/>
      <c r="U53" s="14">
        <v>3242</v>
      </c>
      <c r="V53" s="14">
        <v>5080302</v>
      </c>
      <c r="W53" s="14">
        <v>866</v>
      </c>
      <c r="X53" s="14">
        <v>451615</v>
      </c>
      <c r="Y53" s="14">
        <v>4524</v>
      </c>
      <c r="Z53" s="14">
        <v>5772562</v>
      </c>
      <c r="AA53" s="17">
        <v>4712</v>
      </c>
      <c r="AB53" s="16">
        <v>8956006</v>
      </c>
      <c r="AC53" s="29"/>
      <c r="AD53" s="29"/>
      <c r="AE53" s="29"/>
      <c r="AF53" s="29"/>
      <c r="AG53" s="29">
        <v>3242</v>
      </c>
      <c r="AH53" s="29">
        <v>5080302</v>
      </c>
      <c r="AI53" s="29">
        <v>866</v>
      </c>
      <c r="AJ53" s="29">
        <v>451615</v>
      </c>
      <c r="AK53" s="29">
        <v>4524</v>
      </c>
      <c r="AL53" s="29">
        <v>5772562</v>
      </c>
      <c r="AM53" s="22">
        <v>4712</v>
      </c>
      <c r="AN53" s="121">
        <v>9067959</v>
      </c>
    </row>
    <row r="54" spans="1:40" x14ac:dyDescent="0.25">
      <c r="A54" s="12">
        <v>47</v>
      </c>
      <c r="B54" s="12">
        <v>560053</v>
      </c>
      <c r="C54" s="12" t="s">
        <v>18</v>
      </c>
      <c r="D54" s="13" t="s">
        <v>78</v>
      </c>
      <c r="E54" s="47"/>
      <c r="F54" s="47"/>
      <c r="G54" s="47"/>
      <c r="H54" s="47"/>
      <c r="I54" s="49">
        <v>2275</v>
      </c>
      <c r="J54" s="49">
        <v>45196000</v>
      </c>
      <c r="K54" s="53"/>
      <c r="L54" s="49"/>
      <c r="M54" s="53"/>
      <c r="N54" s="49"/>
      <c r="O54" s="53">
        <v>995</v>
      </c>
      <c r="P54" s="49">
        <v>8495000</v>
      </c>
      <c r="Q54" s="32"/>
      <c r="R54" s="14"/>
      <c r="S54" s="14"/>
      <c r="T54" s="14"/>
      <c r="U54" s="14">
        <v>4412</v>
      </c>
      <c r="V54" s="14">
        <v>6962639</v>
      </c>
      <c r="W54" s="14">
        <v>1182</v>
      </c>
      <c r="X54" s="14">
        <v>616840</v>
      </c>
      <c r="Y54" s="14">
        <v>4680</v>
      </c>
      <c r="Z54" s="14">
        <v>6211143</v>
      </c>
      <c r="AA54" s="17">
        <v>6184</v>
      </c>
      <c r="AB54" s="16">
        <v>12312798</v>
      </c>
      <c r="AC54" s="29"/>
      <c r="AD54" s="29"/>
      <c r="AE54" s="29"/>
      <c r="AF54" s="29"/>
      <c r="AG54" s="29">
        <v>4412</v>
      </c>
      <c r="AH54" s="29">
        <v>6962639</v>
      </c>
      <c r="AI54" s="29">
        <v>1182</v>
      </c>
      <c r="AJ54" s="29">
        <v>616840</v>
      </c>
      <c r="AK54" s="29">
        <v>4680</v>
      </c>
      <c r="AL54" s="29">
        <v>6211143</v>
      </c>
      <c r="AM54" s="22">
        <v>6184</v>
      </c>
      <c r="AN54" s="121">
        <v>12466713</v>
      </c>
    </row>
    <row r="55" spans="1:40" x14ac:dyDescent="0.25">
      <c r="A55" s="12">
        <v>48</v>
      </c>
      <c r="B55" s="12">
        <v>560054</v>
      </c>
      <c r="C55" s="12" t="s">
        <v>18</v>
      </c>
      <c r="D55" s="13" t="s">
        <v>79</v>
      </c>
      <c r="E55" s="47"/>
      <c r="F55" s="47"/>
      <c r="G55" s="47"/>
      <c r="H55" s="47"/>
      <c r="I55" s="49">
        <v>2076</v>
      </c>
      <c r="J55" s="49">
        <v>40022000</v>
      </c>
      <c r="K55" s="53"/>
      <c r="L55" s="49"/>
      <c r="M55" s="53"/>
      <c r="N55" s="49"/>
      <c r="O55" s="53">
        <v>832</v>
      </c>
      <c r="P55" s="49">
        <v>7101000</v>
      </c>
      <c r="Q55" s="32"/>
      <c r="R55" s="14"/>
      <c r="S55" s="14"/>
      <c r="T55" s="14"/>
      <c r="U55" s="14">
        <v>3551</v>
      </c>
      <c r="V55" s="14">
        <v>5598528</v>
      </c>
      <c r="W55" s="14">
        <v>950</v>
      </c>
      <c r="X55" s="14">
        <v>495675</v>
      </c>
      <c r="Y55" s="14">
        <v>5355</v>
      </c>
      <c r="Z55" s="14">
        <v>6628756</v>
      </c>
      <c r="AA55" s="17">
        <v>4987</v>
      </c>
      <c r="AB55" s="16">
        <v>9573624</v>
      </c>
      <c r="AC55" s="29"/>
      <c r="AD55" s="29"/>
      <c r="AE55" s="29"/>
      <c r="AF55" s="29"/>
      <c r="AG55" s="29">
        <v>3551</v>
      </c>
      <c r="AH55" s="29">
        <v>5598528</v>
      </c>
      <c r="AI55" s="29">
        <v>950</v>
      </c>
      <c r="AJ55" s="29">
        <v>495675</v>
      </c>
      <c r="AK55" s="29">
        <v>5355</v>
      </c>
      <c r="AL55" s="29">
        <v>6628756</v>
      </c>
      <c r="AM55" s="22">
        <v>4987</v>
      </c>
      <c r="AN55" s="121">
        <v>9693294</v>
      </c>
    </row>
    <row r="56" spans="1:40" ht="13.5" customHeight="1" x14ac:dyDescent="0.25">
      <c r="A56" s="12">
        <v>49</v>
      </c>
      <c r="B56" s="12">
        <v>560055</v>
      </c>
      <c r="C56" s="12" t="s">
        <v>18</v>
      </c>
      <c r="D56" s="19" t="s">
        <v>80</v>
      </c>
      <c r="E56" s="46"/>
      <c r="F56" s="46"/>
      <c r="G56" s="46"/>
      <c r="H56" s="46"/>
      <c r="I56" s="113">
        <v>5155</v>
      </c>
      <c r="J56" s="113">
        <v>106903445</v>
      </c>
      <c r="K56" s="53"/>
      <c r="L56" s="49"/>
      <c r="M56" s="53"/>
      <c r="N56" s="49"/>
      <c r="O56" s="53">
        <v>2619</v>
      </c>
      <c r="P56" s="49">
        <v>22374000</v>
      </c>
      <c r="Q56" s="32"/>
      <c r="R56" s="14"/>
      <c r="S56" s="14"/>
      <c r="T56" s="14"/>
      <c r="U56" s="14">
        <v>9449</v>
      </c>
      <c r="V56" s="14">
        <v>14734529</v>
      </c>
      <c r="W56" s="14">
        <v>2514</v>
      </c>
      <c r="X56" s="14">
        <v>1310429</v>
      </c>
      <c r="Y56" s="14">
        <v>14334</v>
      </c>
      <c r="Z56" s="14">
        <v>18031262</v>
      </c>
      <c r="AA56" s="17">
        <v>14373</v>
      </c>
      <c r="AB56" s="16">
        <v>27983419</v>
      </c>
      <c r="AC56" s="29"/>
      <c r="AD56" s="29"/>
      <c r="AE56" s="29"/>
      <c r="AF56" s="29"/>
      <c r="AG56" s="29">
        <v>9449</v>
      </c>
      <c r="AH56" s="29">
        <v>14734529</v>
      </c>
      <c r="AI56" s="29">
        <v>2514</v>
      </c>
      <c r="AJ56" s="29">
        <v>1310429</v>
      </c>
      <c r="AK56" s="29">
        <v>14334</v>
      </c>
      <c r="AL56" s="29">
        <v>18031262</v>
      </c>
      <c r="AM56" s="22">
        <v>14373</v>
      </c>
      <c r="AN56" s="121">
        <v>28333215</v>
      </c>
    </row>
    <row r="57" spans="1:40" x14ac:dyDescent="0.25">
      <c r="A57" s="12">
        <v>50</v>
      </c>
      <c r="B57" s="12">
        <v>560056</v>
      </c>
      <c r="C57" s="12" t="s">
        <v>18</v>
      </c>
      <c r="D57" s="13" t="s">
        <v>81</v>
      </c>
      <c r="E57" s="47"/>
      <c r="F57" s="47"/>
      <c r="G57" s="47"/>
      <c r="H57" s="47"/>
      <c r="I57" s="49">
        <v>1638</v>
      </c>
      <c r="J57" s="49">
        <v>31376000</v>
      </c>
      <c r="K57" s="53"/>
      <c r="L57" s="49"/>
      <c r="M57" s="53"/>
      <c r="N57" s="49"/>
      <c r="O57" s="53">
        <v>704</v>
      </c>
      <c r="P57" s="49">
        <v>6009000</v>
      </c>
      <c r="Q57" s="32"/>
      <c r="R57" s="14"/>
      <c r="S57" s="14"/>
      <c r="T57" s="14"/>
      <c r="U57" s="14">
        <v>3016</v>
      </c>
      <c r="V57" s="14">
        <v>4734945</v>
      </c>
      <c r="W57" s="14">
        <v>806</v>
      </c>
      <c r="X57" s="14">
        <v>420347</v>
      </c>
      <c r="Y57" s="14">
        <v>4309</v>
      </c>
      <c r="Z57" s="14">
        <v>5301227</v>
      </c>
      <c r="AA57" s="17">
        <v>4501</v>
      </c>
      <c r="AB57" s="16">
        <v>8749553</v>
      </c>
      <c r="AC57" s="29"/>
      <c r="AD57" s="29"/>
      <c r="AE57" s="29"/>
      <c r="AF57" s="29"/>
      <c r="AG57" s="29">
        <v>3016</v>
      </c>
      <c r="AH57" s="29">
        <v>4734945</v>
      </c>
      <c r="AI57" s="29">
        <v>806</v>
      </c>
      <c r="AJ57" s="29">
        <v>420347</v>
      </c>
      <c r="AK57" s="29">
        <v>4309</v>
      </c>
      <c r="AL57" s="29">
        <v>5301227</v>
      </c>
      <c r="AM57" s="22">
        <v>4501</v>
      </c>
      <c r="AN57" s="121">
        <v>8858919</v>
      </c>
    </row>
    <row r="58" spans="1:40" x14ac:dyDescent="0.25">
      <c r="A58" s="12">
        <v>51</v>
      </c>
      <c r="B58" s="12">
        <v>560057</v>
      </c>
      <c r="C58" s="12" t="s">
        <v>18</v>
      </c>
      <c r="D58" s="13" t="s">
        <v>82</v>
      </c>
      <c r="E58" s="47"/>
      <c r="F58" s="47"/>
      <c r="G58" s="47"/>
      <c r="H58" s="47"/>
      <c r="I58" s="49">
        <v>2016</v>
      </c>
      <c r="J58" s="49">
        <v>38713000</v>
      </c>
      <c r="K58" s="53"/>
      <c r="L58" s="49"/>
      <c r="M58" s="53"/>
      <c r="N58" s="49"/>
      <c r="O58" s="53">
        <v>835</v>
      </c>
      <c r="P58" s="49">
        <v>7133000</v>
      </c>
      <c r="Q58" s="32"/>
      <c r="R58" s="14"/>
      <c r="S58" s="14"/>
      <c r="T58" s="14"/>
      <c r="U58" s="14">
        <v>3408</v>
      </c>
      <c r="V58" s="14">
        <v>5196947</v>
      </c>
      <c r="W58" s="14">
        <v>907</v>
      </c>
      <c r="X58" s="14">
        <v>472224</v>
      </c>
      <c r="Y58" s="14">
        <v>5733</v>
      </c>
      <c r="Z58" s="14">
        <v>7121839</v>
      </c>
      <c r="AA58" s="17">
        <v>5026</v>
      </c>
      <c r="AB58" s="16">
        <v>9150091</v>
      </c>
      <c r="AC58" s="29"/>
      <c r="AD58" s="29"/>
      <c r="AE58" s="29"/>
      <c r="AF58" s="29"/>
      <c r="AG58" s="29">
        <v>3408</v>
      </c>
      <c r="AH58" s="29">
        <v>5196947</v>
      </c>
      <c r="AI58" s="29">
        <v>907</v>
      </c>
      <c r="AJ58" s="29">
        <v>472224</v>
      </c>
      <c r="AK58" s="29">
        <v>5733</v>
      </c>
      <c r="AL58" s="29">
        <v>7121839</v>
      </c>
      <c r="AM58" s="22">
        <v>5026</v>
      </c>
      <c r="AN58" s="121">
        <v>9264474</v>
      </c>
    </row>
    <row r="59" spans="1:40" x14ac:dyDescent="0.25">
      <c r="A59" s="12">
        <v>52</v>
      </c>
      <c r="B59" s="12">
        <v>560058</v>
      </c>
      <c r="C59" s="12" t="s">
        <v>18</v>
      </c>
      <c r="D59" s="13" t="s">
        <v>83</v>
      </c>
      <c r="E59" s="47"/>
      <c r="F59" s="47"/>
      <c r="G59" s="47"/>
      <c r="H59" s="47"/>
      <c r="I59" s="49">
        <v>2948</v>
      </c>
      <c r="J59" s="49">
        <v>56754000</v>
      </c>
      <c r="K59" s="53"/>
      <c r="L59" s="49"/>
      <c r="M59" s="53"/>
      <c r="N59" s="49"/>
      <c r="O59" s="53">
        <v>1179</v>
      </c>
      <c r="P59" s="49">
        <v>10063000</v>
      </c>
      <c r="Q59" s="32"/>
      <c r="R59" s="14"/>
      <c r="S59" s="14"/>
      <c r="T59" s="14"/>
      <c r="U59" s="14">
        <v>4878</v>
      </c>
      <c r="V59" s="14">
        <v>7592568</v>
      </c>
      <c r="W59" s="14">
        <v>1299</v>
      </c>
      <c r="X59" s="14">
        <v>676534</v>
      </c>
      <c r="Y59" s="14">
        <v>7278</v>
      </c>
      <c r="Z59" s="14">
        <v>9354177</v>
      </c>
      <c r="AA59" s="17">
        <v>7763</v>
      </c>
      <c r="AB59" s="16">
        <v>15152892</v>
      </c>
      <c r="AC59" s="29"/>
      <c r="AD59" s="29"/>
      <c r="AE59" s="29"/>
      <c r="AF59" s="29"/>
      <c r="AG59" s="29">
        <v>4878</v>
      </c>
      <c r="AH59" s="29">
        <v>7592568</v>
      </c>
      <c r="AI59" s="29">
        <v>1299</v>
      </c>
      <c r="AJ59" s="29">
        <v>676534</v>
      </c>
      <c r="AK59" s="29">
        <v>7278</v>
      </c>
      <c r="AL59" s="29">
        <v>9354177</v>
      </c>
      <c r="AM59" s="22">
        <v>7763</v>
      </c>
      <c r="AN59" s="121">
        <v>15342303</v>
      </c>
    </row>
    <row r="60" spans="1:40" x14ac:dyDescent="0.25">
      <c r="A60" s="12">
        <v>53</v>
      </c>
      <c r="B60" s="12">
        <v>560059</v>
      </c>
      <c r="C60" s="12" t="s">
        <v>18</v>
      </c>
      <c r="D60" s="13" t="s">
        <v>84</v>
      </c>
      <c r="E60" s="47"/>
      <c r="F60" s="47"/>
      <c r="G60" s="47"/>
      <c r="H60" s="47"/>
      <c r="I60" s="49">
        <v>2129</v>
      </c>
      <c r="J60" s="49">
        <v>40866000</v>
      </c>
      <c r="K60" s="53"/>
      <c r="L60" s="49"/>
      <c r="M60" s="53"/>
      <c r="N60" s="49"/>
      <c r="O60" s="53">
        <v>880</v>
      </c>
      <c r="P60" s="49">
        <v>7516000</v>
      </c>
      <c r="Q60" s="32"/>
      <c r="R60" s="14"/>
      <c r="S60" s="14"/>
      <c r="T60" s="14"/>
      <c r="U60" s="14">
        <v>3712</v>
      </c>
      <c r="V60" s="14">
        <v>5783089</v>
      </c>
      <c r="W60" s="14">
        <v>988</v>
      </c>
      <c r="X60" s="14">
        <v>515218</v>
      </c>
      <c r="Y60" s="14">
        <v>3750</v>
      </c>
      <c r="Z60" s="14">
        <v>5449338</v>
      </c>
      <c r="AA60" s="17">
        <v>5391</v>
      </c>
      <c r="AB60" s="16">
        <v>10342242</v>
      </c>
      <c r="AC60" s="29"/>
      <c r="AD60" s="29"/>
      <c r="AE60" s="29"/>
      <c r="AF60" s="29"/>
      <c r="AG60" s="29">
        <v>3712</v>
      </c>
      <c r="AH60" s="29">
        <v>5783089</v>
      </c>
      <c r="AI60" s="29">
        <v>988</v>
      </c>
      <c r="AJ60" s="29">
        <v>515218</v>
      </c>
      <c r="AK60" s="29">
        <v>3750</v>
      </c>
      <c r="AL60" s="29">
        <v>5449338</v>
      </c>
      <c r="AM60" s="22">
        <v>5391</v>
      </c>
      <c r="AN60" s="121">
        <v>10471524</v>
      </c>
    </row>
    <row r="61" spans="1:40" x14ac:dyDescent="0.25">
      <c r="A61" s="12">
        <v>54</v>
      </c>
      <c r="B61" s="12">
        <v>560060</v>
      </c>
      <c r="C61" s="12" t="s">
        <v>18</v>
      </c>
      <c r="D61" s="13" t="s">
        <v>85</v>
      </c>
      <c r="E61" s="47"/>
      <c r="F61" s="47"/>
      <c r="G61" s="47"/>
      <c r="H61" s="47"/>
      <c r="I61" s="49">
        <v>2327</v>
      </c>
      <c r="J61" s="49">
        <v>44680000</v>
      </c>
      <c r="K61" s="53"/>
      <c r="L61" s="49"/>
      <c r="M61" s="53"/>
      <c r="N61" s="49"/>
      <c r="O61" s="53">
        <v>959</v>
      </c>
      <c r="P61" s="49">
        <v>8188000</v>
      </c>
      <c r="Q61" s="32"/>
      <c r="R61" s="14"/>
      <c r="S61" s="14"/>
      <c r="T61" s="14"/>
      <c r="U61" s="14">
        <v>3899</v>
      </c>
      <c r="V61" s="14">
        <v>6113201</v>
      </c>
      <c r="W61" s="14">
        <v>1038</v>
      </c>
      <c r="X61" s="14">
        <v>541511</v>
      </c>
      <c r="Y61" s="14">
        <v>5882</v>
      </c>
      <c r="Z61" s="14">
        <v>7700168</v>
      </c>
      <c r="AA61" s="27">
        <v>6374</v>
      </c>
      <c r="AB61" s="16">
        <v>12092775</v>
      </c>
      <c r="AC61" s="29"/>
      <c r="AD61" s="29"/>
      <c r="AE61" s="29"/>
      <c r="AF61" s="29"/>
      <c r="AG61" s="29">
        <v>3899</v>
      </c>
      <c r="AH61" s="29">
        <v>6113201</v>
      </c>
      <c r="AI61" s="29">
        <v>1038</v>
      </c>
      <c r="AJ61" s="29">
        <v>541511</v>
      </c>
      <c r="AK61" s="29">
        <v>5882</v>
      </c>
      <c r="AL61" s="29">
        <v>7700168</v>
      </c>
      <c r="AM61" s="58">
        <v>6374</v>
      </c>
      <c r="AN61" s="121">
        <v>12243933</v>
      </c>
    </row>
    <row r="62" spans="1:40" ht="25.5" x14ac:dyDescent="0.25">
      <c r="A62" s="12">
        <v>55</v>
      </c>
      <c r="B62" s="12">
        <v>560061</v>
      </c>
      <c r="C62" s="12" t="s">
        <v>18</v>
      </c>
      <c r="D62" s="19" t="s">
        <v>86</v>
      </c>
      <c r="E62" s="46"/>
      <c r="F62" s="46"/>
      <c r="G62" s="49">
        <v>171</v>
      </c>
      <c r="H62" s="49">
        <v>9782000</v>
      </c>
      <c r="I62" s="113">
        <v>5649</v>
      </c>
      <c r="J62" s="113">
        <v>127708495</v>
      </c>
      <c r="K62" s="53"/>
      <c r="L62" s="49"/>
      <c r="M62" s="53"/>
      <c r="N62" s="49"/>
      <c r="O62" s="53">
        <v>2330</v>
      </c>
      <c r="P62" s="49">
        <v>19882000</v>
      </c>
      <c r="Q62" s="32"/>
      <c r="R62" s="14"/>
      <c r="S62" s="14"/>
      <c r="T62" s="14"/>
      <c r="U62" s="14">
        <v>8772</v>
      </c>
      <c r="V62" s="14">
        <v>13748380</v>
      </c>
      <c r="W62" s="14">
        <v>2344</v>
      </c>
      <c r="X62" s="14">
        <v>1221243</v>
      </c>
      <c r="Y62" s="14">
        <v>15167</v>
      </c>
      <c r="Z62" s="17">
        <v>18526366</v>
      </c>
      <c r="AA62" s="28"/>
      <c r="AB62" s="16"/>
      <c r="AC62" s="29"/>
      <c r="AD62" s="29"/>
      <c r="AE62" s="29"/>
      <c r="AF62" s="29"/>
      <c r="AG62" s="29">
        <v>8772</v>
      </c>
      <c r="AH62" s="29">
        <v>13748380</v>
      </c>
      <c r="AI62" s="29">
        <v>2344</v>
      </c>
      <c r="AJ62" s="29">
        <v>1221243</v>
      </c>
      <c r="AK62" s="29">
        <v>15167</v>
      </c>
      <c r="AL62" s="22">
        <v>18526366</v>
      </c>
      <c r="AM62" s="59"/>
      <c r="AN62" s="55"/>
    </row>
    <row r="63" spans="1:40" ht="25.5" x14ac:dyDescent="0.25">
      <c r="A63" s="12">
        <v>56</v>
      </c>
      <c r="B63" s="12">
        <v>560062</v>
      </c>
      <c r="C63" s="12" t="s">
        <v>18</v>
      </c>
      <c r="D63" s="13" t="s">
        <v>87</v>
      </c>
      <c r="E63" s="47"/>
      <c r="F63" s="47"/>
      <c r="G63" s="47"/>
      <c r="H63" s="47"/>
      <c r="I63" s="47"/>
      <c r="J63" s="47"/>
      <c r="K63" s="53"/>
      <c r="L63" s="49"/>
      <c r="M63" s="53"/>
      <c r="N63" s="49"/>
      <c r="O63" s="53"/>
      <c r="P63" s="49"/>
      <c r="Q63" s="32"/>
      <c r="R63" s="14"/>
      <c r="S63" s="14"/>
      <c r="T63" s="14"/>
      <c r="U63" s="14"/>
      <c r="V63" s="14"/>
      <c r="W63" s="14"/>
      <c r="X63" s="14"/>
      <c r="Y63" s="14"/>
      <c r="Z63" s="14"/>
      <c r="AA63" s="15">
        <v>12728</v>
      </c>
      <c r="AB63" s="16">
        <v>24808620</v>
      </c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57">
        <v>12728</v>
      </c>
      <c r="AN63" s="121">
        <v>25118727</v>
      </c>
    </row>
    <row r="64" spans="1:40" x14ac:dyDescent="0.25">
      <c r="A64" s="12">
        <v>57</v>
      </c>
      <c r="B64" s="12">
        <v>560063</v>
      </c>
      <c r="C64" s="12" t="s">
        <v>18</v>
      </c>
      <c r="D64" s="13" t="s">
        <v>88</v>
      </c>
      <c r="E64" s="47"/>
      <c r="F64" s="47"/>
      <c r="G64" s="47"/>
      <c r="H64" s="47"/>
      <c r="I64" s="49">
        <v>1896</v>
      </c>
      <c r="J64" s="49">
        <v>36162000</v>
      </c>
      <c r="K64" s="53"/>
      <c r="L64" s="49"/>
      <c r="M64" s="53"/>
      <c r="N64" s="49"/>
      <c r="O64" s="53">
        <v>850</v>
      </c>
      <c r="P64" s="49">
        <v>7256000</v>
      </c>
      <c r="Q64" s="32"/>
      <c r="R64" s="14"/>
      <c r="S64" s="14"/>
      <c r="T64" s="14"/>
      <c r="U64" s="14">
        <v>3722</v>
      </c>
      <c r="V64" s="14">
        <v>5848254</v>
      </c>
      <c r="W64" s="14">
        <v>996</v>
      </c>
      <c r="X64" s="14">
        <v>518771</v>
      </c>
      <c r="Y64" s="14">
        <v>4678</v>
      </c>
      <c r="Z64" s="14">
        <v>5812221</v>
      </c>
      <c r="AA64" s="17">
        <v>5233</v>
      </c>
      <c r="AB64" s="16">
        <v>10318194</v>
      </c>
      <c r="AC64" s="29"/>
      <c r="AD64" s="29"/>
      <c r="AE64" s="29"/>
      <c r="AF64" s="29"/>
      <c r="AG64" s="29">
        <v>3722</v>
      </c>
      <c r="AH64" s="29">
        <v>5848254</v>
      </c>
      <c r="AI64" s="29">
        <v>996</v>
      </c>
      <c r="AJ64" s="29">
        <v>518771</v>
      </c>
      <c r="AK64" s="29">
        <v>4678</v>
      </c>
      <c r="AL64" s="29">
        <v>5812221</v>
      </c>
      <c r="AM64" s="22">
        <v>5233</v>
      </c>
      <c r="AN64" s="121">
        <v>10447173</v>
      </c>
    </row>
    <row r="65" spans="1:40" x14ac:dyDescent="0.25">
      <c r="A65" s="12">
        <v>58</v>
      </c>
      <c r="B65" s="12">
        <v>560064</v>
      </c>
      <c r="C65" s="12" t="s">
        <v>18</v>
      </c>
      <c r="D65" s="13" t="s">
        <v>89</v>
      </c>
      <c r="E65" s="47"/>
      <c r="F65" s="47"/>
      <c r="G65" s="47"/>
      <c r="H65" s="47"/>
      <c r="I65" s="49">
        <v>1441</v>
      </c>
      <c r="J65" s="49">
        <v>27633000</v>
      </c>
      <c r="K65" s="53"/>
      <c r="L65" s="49"/>
      <c r="M65" s="53"/>
      <c r="N65" s="49"/>
      <c r="O65" s="53">
        <v>593</v>
      </c>
      <c r="P65" s="49">
        <v>5062000</v>
      </c>
      <c r="Q65" s="32"/>
      <c r="R65" s="14"/>
      <c r="S65" s="14"/>
      <c r="T65" s="14"/>
      <c r="U65" s="14">
        <v>2501</v>
      </c>
      <c r="V65" s="14">
        <v>3943703</v>
      </c>
      <c r="W65" s="14">
        <v>666</v>
      </c>
      <c r="X65" s="14">
        <v>346795</v>
      </c>
      <c r="Y65" s="14">
        <v>3386</v>
      </c>
      <c r="Z65" s="14">
        <v>4325688</v>
      </c>
      <c r="AA65" s="17">
        <v>3653</v>
      </c>
      <c r="AB65" s="16">
        <v>7304044</v>
      </c>
      <c r="AC65" s="29"/>
      <c r="AD65" s="29"/>
      <c r="AE65" s="29"/>
      <c r="AF65" s="29"/>
      <c r="AG65" s="29">
        <v>2501</v>
      </c>
      <c r="AH65" s="29">
        <v>3943703</v>
      </c>
      <c r="AI65" s="29">
        <v>666</v>
      </c>
      <c r="AJ65" s="29">
        <v>346795</v>
      </c>
      <c r="AK65" s="29">
        <v>3386</v>
      </c>
      <c r="AL65" s="29">
        <v>4325688</v>
      </c>
      <c r="AM65" s="22">
        <v>3653</v>
      </c>
      <c r="AN65" s="121">
        <v>7395339</v>
      </c>
    </row>
    <row r="66" spans="1:40" x14ac:dyDescent="0.25">
      <c r="A66" s="12">
        <v>59</v>
      </c>
      <c r="B66" s="18" t="s">
        <v>90</v>
      </c>
      <c r="C66" s="18"/>
      <c r="D66" s="13" t="s">
        <v>91</v>
      </c>
      <c r="E66" s="47"/>
      <c r="F66" s="47"/>
      <c r="G66" s="49">
        <v>245</v>
      </c>
      <c r="H66" s="49">
        <v>13882000</v>
      </c>
      <c r="I66" s="49">
        <v>3817</v>
      </c>
      <c r="J66" s="49">
        <v>80879000</v>
      </c>
      <c r="K66" s="53"/>
      <c r="L66" s="49"/>
      <c r="M66" s="53"/>
      <c r="N66" s="49"/>
      <c r="O66" s="53">
        <v>1496</v>
      </c>
      <c r="P66" s="49">
        <v>12778000</v>
      </c>
      <c r="Q66" s="32"/>
      <c r="R66" s="14"/>
      <c r="S66" s="14"/>
      <c r="T66" s="14"/>
      <c r="U66" s="14">
        <v>6084</v>
      </c>
      <c r="V66" s="14">
        <v>9506542</v>
      </c>
      <c r="W66" s="14">
        <v>1622</v>
      </c>
      <c r="X66" s="14">
        <v>845312</v>
      </c>
      <c r="Y66" s="14">
        <v>11244</v>
      </c>
      <c r="Z66" s="14">
        <v>13685290</v>
      </c>
      <c r="AA66" s="17">
        <v>9411</v>
      </c>
      <c r="AB66" s="16">
        <v>17849867</v>
      </c>
      <c r="AC66" s="29"/>
      <c r="AD66" s="29"/>
      <c r="AE66" s="29"/>
      <c r="AF66" s="29"/>
      <c r="AG66" s="29">
        <v>6084</v>
      </c>
      <c r="AH66" s="29">
        <v>9506542</v>
      </c>
      <c r="AI66" s="29">
        <v>1622</v>
      </c>
      <c r="AJ66" s="29">
        <v>845312</v>
      </c>
      <c r="AK66" s="29">
        <v>11244</v>
      </c>
      <c r="AL66" s="29">
        <v>13685290</v>
      </c>
      <c r="AM66" s="22">
        <v>9411</v>
      </c>
      <c r="AN66" s="121">
        <v>18072993</v>
      </c>
    </row>
    <row r="67" spans="1:40" x14ac:dyDescent="0.25">
      <c r="A67" s="12">
        <v>60</v>
      </c>
      <c r="B67" s="12">
        <v>560065</v>
      </c>
      <c r="C67" s="12" t="s">
        <v>18</v>
      </c>
      <c r="D67" s="13" t="s">
        <v>92</v>
      </c>
      <c r="E67" s="47"/>
      <c r="F67" s="47"/>
      <c r="G67" s="47"/>
      <c r="H67" s="47"/>
      <c r="I67" s="49">
        <v>4335</v>
      </c>
      <c r="J67" s="49">
        <v>91744000</v>
      </c>
      <c r="K67" s="53"/>
      <c r="L67" s="49"/>
      <c r="M67" s="53"/>
      <c r="N67" s="49"/>
      <c r="O67" s="53">
        <v>1692</v>
      </c>
      <c r="P67" s="49">
        <v>14459000</v>
      </c>
      <c r="Q67" s="32"/>
      <c r="R67" s="14"/>
      <c r="S67" s="14"/>
      <c r="T67" s="14"/>
      <c r="U67" s="14">
        <v>7102</v>
      </c>
      <c r="V67" s="14">
        <v>11081763</v>
      </c>
      <c r="W67" s="14">
        <v>1898</v>
      </c>
      <c r="X67" s="14">
        <v>988863</v>
      </c>
      <c r="Y67" s="14">
        <v>11394</v>
      </c>
      <c r="Z67" s="14">
        <v>14172502</v>
      </c>
      <c r="AA67" s="17">
        <v>10319</v>
      </c>
      <c r="AB67" s="16">
        <v>20289634</v>
      </c>
      <c r="AC67" s="29"/>
      <c r="AD67" s="29"/>
      <c r="AE67" s="29"/>
      <c r="AF67" s="29"/>
      <c r="AG67" s="29">
        <v>7102</v>
      </c>
      <c r="AH67" s="29">
        <v>11081763</v>
      </c>
      <c r="AI67" s="29">
        <v>1898</v>
      </c>
      <c r="AJ67" s="29">
        <v>988863</v>
      </c>
      <c r="AK67" s="29">
        <v>11394</v>
      </c>
      <c r="AL67" s="29">
        <v>14172502</v>
      </c>
      <c r="AM67" s="22">
        <v>10319</v>
      </c>
      <c r="AN67" s="121">
        <v>20543253</v>
      </c>
    </row>
    <row r="68" spans="1:40" x14ac:dyDescent="0.25">
      <c r="A68" s="12">
        <v>61</v>
      </c>
      <c r="B68" s="12">
        <v>560066</v>
      </c>
      <c r="C68" s="12" t="s">
        <v>18</v>
      </c>
      <c r="D68" s="13" t="s">
        <v>93</v>
      </c>
      <c r="E68" s="47"/>
      <c r="F68" s="47"/>
      <c r="G68" s="49">
        <v>127</v>
      </c>
      <c r="H68" s="49">
        <v>7200000</v>
      </c>
      <c r="I68" s="49">
        <v>2667</v>
      </c>
      <c r="J68" s="49">
        <v>56418000</v>
      </c>
      <c r="K68" s="53"/>
      <c r="L68" s="49"/>
      <c r="M68" s="53"/>
      <c r="N68" s="49"/>
      <c r="O68" s="53">
        <v>1044</v>
      </c>
      <c r="P68" s="49">
        <v>8918000</v>
      </c>
      <c r="Q68" s="32"/>
      <c r="R68" s="14"/>
      <c r="S68" s="14"/>
      <c r="T68" s="14"/>
      <c r="U68" s="14">
        <v>4386</v>
      </c>
      <c r="V68" s="14">
        <v>6841383</v>
      </c>
      <c r="W68" s="14">
        <v>1171</v>
      </c>
      <c r="X68" s="14">
        <v>610089</v>
      </c>
      <c r="Y68" s="14">
        <v>7307</v>
      </c>
      <c r="Z68" s="14">
        <v>8775341</v>
      </c>
      <c r="AA68" s="17">
        <v>6399</v>
      </c>
      <c r="AB68" s="16">
        <v>12319335</v>
      </c>
      <c r="AC68" s="29"/>
      <c r="AD68" s="29"/>
      <c r="AE68" s="29"/>
      <c r="AF68" s="29"/>
      <c r="AG68" s="29">
        <v>4386</v>
      </c>
      <c r="AH68" s="29">
        <v>6841383</v>
      </c>
      <c r="AI68" s="29">
        <v>1171</v>
      </c>
      <c r="AJ68" s="29">
        <v>610089</v>
      </c>
      <c r="AK68" s="29">
        <v>7307</v>
      </c>
      <c r="AL68" s="29">
        <v>8775341</v>
      </c>
      <c r="AM68" s="22">
        <v>6399</v>
      </c>
      <c r="AN68" s="121">
        <v>12473325</v>
      </c>
    </row>
    <row r="69" spans="1:40" x14ac:dyDescent="0.25">
      <c r="A69" s="12">
        <v>62</v>
      </c>
      <c r="B69" s="12">
        <v>560067</v>
      </c>
      <c r="C69" s="12" t="s">
        <v>18</v>
      </c>
      <c r="D69" s="13" t="s">
        <v>94</v>
      </c>
      <c r="E69" s="47"/>
      <c r="F69" s="47"/>
      <c r="G69" s="49">
        <v>490</v>
      </c>
      <c r="H69" s="49">
        <v>22896000</v>
      </c>
      <c r="I69" s="49">
        <v>8171</v>
      </c>
      <c r="J69" s="49">
        <v>162054000</v>
      </c>
      <c r="K69" s="53"/>
      <c r="L69" s="49"/>
      <c r="M69" s="53">
        <v>774</v>
      </c>
      <c r="N69" s="49">
        <v>34803512</v>
      </c>
      <c r="O69" s="53">
        <v>3835</v>
      </c>
      <c r="P69" s="49">
        <v>32758000</v>
      </c>
      <c r="Q69" s="32"/>
      <c r="R69" s="14"/>
      <c r="S69" s="14"/>
      <c r="T69" s="14"/>
      <c r="U69" s="14">
        <v>15530</v>
      </c>
      <c r="V69" s="14">
        <v>23801540</v>
      </c>
      <c r="W69" s="14">
        <v>4152</v>
      </c>
      <c r="X69" s="14">
        <v>2163203</v>
      </c>
      <c r="Y69" s="14">
        <v>33876</v>
      </c>
      <c r="Z69" s="14">
        <v>38557265</v>
      </c>
      <c r="AA69" s="17">
        <v>23656</v>
      </c>
      <c r="AB69" s="16">
        <v>44824006</v>
      </c>
      <c r="AC69" s="29"/>
      <c r="AD69" s="29"/>
      <c r="AE69" s="29"/>
      <c r="AF69" s="29"/>
      <c r="AG69" s="29">
        <v>15530</v>
      </c>
      <c r="AH69" s="29">
        <v>23801540</v>
      </c>
      <c r="AI69" s="29">
        <v>4152</v>
      </c>
      <c r="AJ69" s="29">
        <v>2163203</v>
      </c>
      <c r="AK69" s="29">
        <v>33876</v>
      </c>
      <c r="AL69" s="29">
        <v>38557265</v>
      </c>
      <c r="AM69" s="22">
        <v>23656</v>
      </c>
      <c r="AN69" s="121">
        <v>45384309</v>
      </c>
    </row>
    <row r="70" spans="1:40" x14ac:dyDescent="0.25">
      <c r="A70" s="12">
        <v>63</v>
      </c>
      <c r="B70" s="12">
        <v>560068</v>
      </c>
      <c r="C70" s="12" t="s">
        <v>18</v>
      </c>
      <c r="D70" s="13" t="s">
        <v>95</v>
      </c>
      <c r="E70" s="47"/>
      <c r="F70" s="47"/>
      <c r="G70" s="47"/>
      <c r="H70" s="47"/>
      <c r="I70" s="49">
        <v>3207</v>
      </c>
      <c r="J70" s="49">
        <v>65609000</v>
      </c>
      <c r="K70" s="53"/>
      <c r="L70" s="49"/>
      <c r="M70" s="53"/>
      <c r="N70" s="49"/>
      <c r="O70" s="53">
        <v>1250</v>
      </c>
      <c r="P70" s="49">
        <v>10670000</v>
      </c>
      <c r="Q70" s="32"/>
      <c r="R70" s="14"/>
      <c r="S70" s="14"/>
      <c r="T70" s="14"/>
      <c r="U70" s="14">
        <v>5042</v>
      </c>
      <c r="V70" s="14">
        <v>7802891</v>
      </c>
      <c r="W70" s="14">
        <v>1347</v>
      </c>
      <c r="X70" s="14">
        <v>702117</v>
      </c>
      <c r="Y70" s="14">
        <v>9880</v>
      </c>
      <c r="Z70" s="14">
        <v>11917368</v>
      </c>
      <c r="AA70" s="17">
        <v>7821</v>
      </c>
      <c r="AB70" s="16">
        <v>14379219</v>
      </c>
      <c r="AC70" s="29"/>
      <c r="AD70" s="29"/>
      <c r="AE70" s="29"/>
      <c r="AF70" s="29"/>
      <c r="AG70" s="29">
        <v>5042</v>
      </c>
      <c r="AH70" s="29">
        <v>7802891</v>
      </c>
      <c r="AI70" s="29">
        <v>1347</v>
      </c>
      <c r="AJ70" s="29">
        <v>702117</v>
      </c>
      <c r="AK70" s="29">
        <v>9880</v>
      </c>
      <c r="AL70" s="29">
        <v>11917368</v>
      </c>
      <c r="AM70" s="22">
        <v>7821</v>
      </c>
      <c r="AN70" s="121">
        <v>14558958</v>
      </c>
    </row>
    <row r="71" spans="1:40" x14ac:dyDescent="0.25">
      <c r="A71" s="12">
        <v>64</v>
      </c>
      <c r="B71" s="12">
        <v>560069</v>
      </c>
      <c r="C71" s="12" t="s">
        <v>18</v>
      </c>
      <c r="D71" s="13" t="s">
        <v>96</v>
      </c>
      <c r="E71" s="47"/>
      <c r="F71" s="47"/>
      <c r="G71" s="47"/>
      <c r="H71" s="47"/>
      <c r="I71" s="49">
        <v>3190</v>
      </c>
      <c r="J71" s="49">
        <v>61218000</v>
      </c>
      <c r="K71" s="53"/>
      <c r="L71" s="49"/>
      <c r="M71" s="53"/>
      <c r="N71" s="49"/>
      <c r="O71" s="53">
        <v>1305</v>
      </c>
      <c r="P71" s="49">
        <v>11144000</v>
      </c>
      <c r="Q71" s="32"/>
      <c r="R71" s="14"/>
      <c r="S71" s="14"/>
      <c r="T71" s="14"/>
      <c r="U71" s="14">
        <v>5467</v>
      </c>
      <c r="V71" s="14">
        <v>8459832</v>
      </c>
      <c r="W71" s="14">
        <v>1460</v>
      </c>
      <c r="X71" s="14">
        <v>761456</v>
      </c>
      <c r="Y71" s="14">
        <v>8341</v>
      </c>
      <c r="Z71" s="14">
        <v>10424088</v>
      </c>
      <c r="AA71" s="17">
        <v>7721</v>
      </c>
      <c r="AB71" s="16">
        <v>15097610</v>
      </c>
      <c r="AC71" s="29"/>
      <c r="AD71" s="29"/>
      <c r="AE71" s="29"/>
      <c r="AF71" s="29"/>
      <c r="AG71" s="29">
        <v>5467</v>
      </c>
      <c r="AH71" s="29">
        <v>8459832</v>
      </c>
      <c r="AI71" s="29">
        <v>1460</v>
      </c>
      <c r="AJ71" s="29">
        <v>761456</v>
      </c>
      <c r="AK71" s="29">
        <v>8341</v>
      </c>
      <c r="AL71" s="29">
        <v>10424088</v>
      </c>
      <c r="AM71" s="22">
        <v>7721</v>
      </c>
      <c r="AN71" s="121">
        <v>15286326</v>
      </c>
    </row>
    <row r="72" spans="1:40" x14ac:dyDescent="0.25">
      <c r="A72" s="12">
        <v>65</v>
      </c>
      <c r="B72" s="12">
        <v>560070</v>
      </c>
      <c r="C72" s="12" t="s">
        <v>18</v>
      </c>
      <c r="D72" s="13" t="s">
        <v>97</v>
      </c>
      <c r="E72" s="47"/>
      <c r="F72" s="47"/>
      <c r="G72" s="47"/>
      <c r="H72" s="47"/>
      <c r="I72" s="49">
        <v>1708</v>
      </c>
      <c r="J72" s="49">
        <v>32824000</v>
      </c>
      <c r="K72" s="53"/>
      <c r="L72" s="49"/>
      <c r="M72" s="53"/>
      <c r="N72" s="49"/>
      <c r="O72" s="53">
        <v>694</v>
      </c>
      <c r="P72" s="49">
        <v>5925000</v>
      </c>
      <c r="Q72" s="32"/>
      <c r="R72" s="14"/>
      <c r="S72" s="14"/>
      <c r="T72" s="14"/>
      <c r="U72" s="29">
        <v>3084</v>
      </c>
      <c r="V72" s="14">
        <v>4901312</v>
      </c>
      <c r="W72" s="14">
        <v>824</v>
      </c>
      <c r="X72" s="14">
        <v>430296</v>
      </c>
      <c r="Y72" s="14">
        <v>3427</v>
      </c>
      <c r="Z72" s="14">
        <v>4422034</v>
      </c>
      <c r="AA72" s="22">
        <v>4140</v>
      </c>
      <c r="AB72" s="23">
        <v>8403426</v>
      </c>
      <c r="AC72" s="29"/>
      <c r="AD72" s="29"/>
      <c r="AE72" s="29"/>
      <c r="AF72" s="29"/>
      <c r="AG72" s="29">
        <v>3084</v>
      </c>
      <c r="AH72" s="29">
        <v>4901312</v>
      </c>
      <c r="AI72" s="29">
        <v>824</v>
      </c>
      <c r="AJ72" s="29">
        <v>430296</v>
      </c>
      <c r="AK72" s="29">
        <v>3427</v>
      </c>
      <c r="AL72" s="29">
        <v>4422034</v>
      </c>
      <c r="AM72" s="22">
        <v>4140</v>
      </c>
      <c r="AN72" s="121">
        <v>8508471</v>
      </c>
    </row>
    <row r="73" spans="1:40" x14ac:dyDescent="0.25">
      <c r="A73" s="12">
        <v>66</v>
      </c>
      <c r="B73" s="12">
        <v>560071</v>
      </c>
      <c r="C73" s="12" t="s">
        <v>18</v>
      </c>
      <c r="D73" s="13" t="s">
        <v>98</v>
      </c>
      <c r="E73" s="47"/>
      <c r="F73" s="47"/>
      <c r="G73" s="47"/>
      <c r="H73" s="47"/>
      <c r="I73" s="49">
        <v>2536</v>
      </c>
      <c r="J73" s="49">
        <v>50291000</v>
      </c>
      <c r="K73" s="53"/>
      <c r="L73" s="49"/>
      <c r="M73" s="53"/>
      <c r="N73" s="49"/>
      <c r="O73" s="53">
        <v>1209</v>
      </c>
      <c r="P73" s="49">
        <v>10325000</v>
      </c>
      <c r="Q73" s="32"/>
      <c r="R73" s="14"/>
      <c r="S73" s="14"/>
      <c r="T73" s="14"/>
      <c r="U73" s="14">
        <v>4766</v>
      </c>
      <c r="V73" s="14">
        <v>7505869</v>
      </c>
      <c r="W73" s="14">
        <v>1270</v>
      </c>
      <c r="X73" s="14">
        <v>661255</v>
      </c>
      <c r="Y73" s="29">
        <v>7774</v>
      </c>
      <c r="Z73" s="14">
        <v>9876231</v>
      </c>
      <c r="AA73" s="17">
        <v>7648</v>
      </c>
      <c r="AB73" s="16">
        <v>14935058</v>
      </c>
      <c r="AC73" s="29"/>
      <c r="AD73" s="29"/>
      <c r="AE73" s="29"/>
      <c r="AF73" s="29"/>
      <c r="AG73" s="29">
        <v>4766</v>
      </c>
      <c r="AH73" s="29">
        <v>7505869</v>
      </c>
      <c r="AI73" s="29">
        <v>1270</v>
      </c>
      <c r="AJ73" s="29">
        <v>661255</v>
      </c>
      <c r="AK73" s="29">
        <v>7774</v>
      </c>
      <c r="AL73" s="29">
        <v>9876231</v>
      </c>
      <c r="AM73" s="22">
        <v>7648</v>
      </c>
      <c r="AN73" s="121">
        <v>15121743</v>
      </c>
    </row>
    <row r="74" spans="1:40" x14ac:dyDescent="0.25">
      <c r="A74" s="12">
        <v>67</v>
      </c>
      <c r="B74" s="12">
        <v>560072</v>
      </c>
      <c r="C74" s="12" t="s">
        <v>18</v>
      </c>
      <c r="D74" s="13" t="s">
        <v>99</v>
      </c>
      <c r="E74" s="47"/>
      <c r="F74" s="47"/>
      <c r="G74" s="49">
        <v>34</v>
      </c>
      <c r="H74" s="49">
        <v>1927000</v>
      </c>
      <c r="I74" s="49">
        <v>5307</v>
      </c>
      <c r="J74" s="49">
        <v>112573000</v>
      </c>
      <c r="K74" s="53"/>
      <c r="L74" s="49"/>
      <c r="M74" s="53"/>
      <c r="N74" s="49"/>
      <c r="O74" s="53">
        <v>2001</v>
      </c>
      <c r="P74" s="49">
        <v>17092000</v>
      </c>
      <c r="Q74" s="32"/>
      <c r="R74" s="14"/>
      <c r="S74" s="14"/>
      <c r="T74" s="14"/>
      <c r="U74" s="14">
        <v>8228</v>
      </c>
      <c r="V74" s="14">
        <v>12782040</v>
      </c>
      <c r="W74" s="14">
        <v>2196</v>
      </c>
      <c r="X74" s="14">
        <v>1144138</v>
      </c>
      <c r="Y74" s="14">
        <v>15184</v>
      </c>
      <c r="Z74" s="14">
        <v>18276687</v>
      </c>
      <c r="AA74" s="17">
        <v>12363</v>
      </c>
      <c r="AB74" s="16">
        <v>24070488</v>
      </c>
      <c r="AC74" s="29"/>
      <c r="AD74" s="29"/>
      <c r="AE74" s="29"/>
      <c r="AF74" s="29"/>
      <c r="AG74" s="29">
        <v>8228</v>
      </c>
      <c r="AH74" s="29">
        <v>12782040</v>
      </c>
      <c r="AI74" s="29">
        <v>2196</v>
      </c>
      <c r="AJ74" s="29">
        <v>1144138</v>
      </c>
      <c r="AK74" s="29">
        <v>15184</v>
      </c>
      <c r="AL74" s="29">
        <v>18276687</v>
      </c>
      <c r="AM74" s="22">
        <v>12363</v>
      </c>
      <c r="AN74" s="121">
        <v>24371367</v>
      </c>
    </row>
    <row r="75" spans="1:40" x14ac:dyDescent="0.25">
      <c r="A75" s="12">
        <v>68</v>
      </c>
      <c r="B75" s="12">
        <v>560073</v>
      </c>
      <c r="C75" s="12" t="s">
        <v>18</v>
      </c>
      <c r="D75" s="13" t="s">
        <v>100</v>
      </c>
      <c r="E75" s="47"/>
      <c r="F75" s="47"/>
      <c r="G75" s="47"/>
      <c r="H75" s="47"/>
      <c r="I75" s="49">
        <v>1380</v>
      </c>
      <c r="J75" s="49">
        <v>27566000</v>
      </c>
      <c r="K75" s="53"/>
      <c r="L75" s="49"/>
      <c r="M75" s="53"/>
      <c r="N75" s="49"/>
      <c r="O75" s="53">
        <v>614</v>
      </c>
      <c r="P75" s="49">
        <v>5241000</v>
      </c>
      <c r="Q75" s="32"/>
      <c r="R75" s="14"/>
      <c r="S75" s="14"/>
      <c r="T75" s="14"/>
      <c r="U75" s="14">
        <v>2533</v>
      </c>
      <c r="V75" s="14">
        <v>3966050</v>
      </c>
      <c r="W75" s="14">
        <v>674</v>
      </c>
      <c r="X75" s="14">
        <v>350348</v>
      </c>
      <c r="Y75" s="14">
        <v>4223</v>
      </c>
      <c r="Z75" s="14">
        <v>5205575</v>
      </c>
      <c r="AA75" s="17">
        <v>4036</v>
      </c>
      <c r="AB75" s="16">
        <v>7534059</v>
      </c>
      <c r="AC75" s="29"/>
      <c r="AD75" s="29"/>
      <c r="AE75" s="29"/>
      <c r="AF75" s="29"/>
      <c r="AG75" s="29">
        <v>2533</v>
      </c>
      <c r="AH75" s="29">
        <v>3966050</v>
      </c>
      <c r="AI75" s="29">
        <v>674</v>
      </c>
      <c r="AJ75" s="29">
        <v>350348</v>
      </c>
      <c r="AK75" s="29">
        <v>4223</v>
      </c>
      <c r="AL75" s="29">
        <v>5205575</v>
      </c>
      <c r="AM75" s="22">
        <v>4036</v>
      </c>
      <c r="AN75" s="121">
        <v>7628235</v>
      </c>
    </row>
    <row r="76" spans="1:40" x14ac:dyDescent="0.25">
      <c r="A76" s="12">
        <v>69</v>
      </c>
      <c r="B76" s="12">
        <v>560074</v>
      </c>
      <c r="C76" s="12" t="s">
        <v>18</v>
      </c>
      <c r="D76" s="13" t="s">
        <v>101</v>
      </c>
      <c r="E76" s="47"/>
      <c r="F76" s="47"/>
      <c r="G76" s="47"/>
      <c r="H76" s="47"/>
      <c r="I76" s="49">
        <v>1458</v>
      </c>
      <c r="J76" s="49">
        <v>28942000</v>
      </c>
      <c r="K76" s="53"/>
      <c r="L76" s="49"/>
      <c r="M76" s="53"/>
      <c r="N76" s="49"/>
      <c r="O76" s="53">
        <v>679</v>
      </c>
      <c r="P76" s="49">
        <v>5797000</v>
      </c>
      <c r="Q76" s="32"/>
      <c r="R76" s="14"/>
      <c r="S76" s="14"/>
      <c r="T76" s="14"/>
      <c r="U76" s="14">
        <v>3001</v>
      </c>
      <c r="V76" s="14">
        <v>4661180</v>
      </c>
      <c r="W76" s="14">
        <v>800</v>
      </c>
      <c r="X76" s="14">
        <v>417149</v>
      </c>
      <c r="Y76" s="14">
        <v>3096</v>
      </c>
      <c r="Z76" s="14">
        <v>4163450</v>
      </c>
      <c r="AA76" s="17">
        <v>4303</v>
      </c>
      <c r="AB76" s="16">
        <v>8302970</v>
      </c>
      <c r="AC76" s="29"/>
      <c r="AD76" s="29"/>
      <c r="AE76" s="29"/>
      <c r="AF76" s="29"/>
      <c r="AG76" s="29">
        <v>3001</v>
      </c>
      <c r="AH76" s="29">
        <v>4661180</v>
      </c>
      <c r="AI76" s="29">
        <v>800</v>
      </c>
      <c r="AJ76" s="29">
        <v>417149</v>
      </c>
      <c r="AK76" s="29">
        <v>3096</v>
      </c>
      <c r="AL76" s="29">
        <v>4163450</v>
      </c>
      <c r="AM76" s="22">
        <v>4303</v>
      </c>
      <c r="AN76" s="121">
        <v>8406756</v>
      </c>
    </row>
    <row r="77" spans="1:40" ht="25.5" x14ac:dyDescent="0.25">
      <c r="A77" s="12">
        <v>70</v>
      </c>
      <c r="B77" s="12">
        <v>560075</v>
      </c>
      <c r="C77" s="12" t="s">
        <v>18</v>
      </c>
      <c r="D77" s="19" t="s">
        <v>102</v>
      </c>
      <c r="E77" s="46"/>
      <c r="F77" s="46"/>
      <c r="G77" s="49">
        <v>144</v>
      </c>
      <c r="H77" s="49">
        <v>8201000</v>
      </c>
      <c r="I77" s="113">
        <v>5652</v>
      </c>
      <c r="J77" s="113">
        <v>126176535</v>
      </c>
      <c r="K77" s="53"/>
      <c r="L77" s="49"/>
      <c r="M77" s="53"/>
      <c r="N77" s="49"/>
      <c r="O77" s="53">
        <v>2571</v>
      </c>
      <c r="P77" s="49">
        <v>21962000</v>
      </c>
      <c r="Q77" s="32"/>
      <c r="R77" s="14"/>
      <c r="S77" s="14"/>
      <c r="T77" s="14"/>
      <c r="U77" s="14">
        <v>9404</v>
      </c>
      <c r="V77" s="14">
        <v>14739075</v>
      </c>
      <c r="W77" s="14">
        <v>2509</v>
      </c>
      <c r="X77" s="14">
        <v>1306521</v>
      </c>
      <c r="Y77" s="14">
        <v>18272</v>
      </c>
      <c r="Z77" s="14">
        <v>22265530</v>
      </c>
      <c r="AA77" s="17">
        <v>16143</v>
      </c>
      <c r="AB77" s="16">
        <v>30531497</v>
      </c>
      <c r="AC77" s="29"/>
      <c r="AD77" s="29"/>
      <c r="AE77" s="29"/>
      <c r="AF77" s="29"/>
      <c r="AG77" s="29">
        <v>9404</v>
      </c>
      <c r="AH77" s="29">
        <v>14739075</v>
      </c>
      <c r="AI77" s="29">
        <v>2509</v>
      </c>
      <c r="AJ77" s="29">
        <v>1306521</v>
      </c>
      <c r="AK77" s="29">
        <v>18272</v>
      </c>
      <c r="AL77" s="29">
        <v>22265530</v>
      </c>
      <c r="AM77" s="22">
        <v>16143</v>
      </c>
      <c r="AN77" s="121">
        <v>30913137</v>
      </c>
    </row>
    <row r="78" spans="1:40" ht="27.75" customHeight="1" x14ac:dyDescent="0.25">
      <c r="A78" s="12">
        <v>71</v>
      </c>
      <c r="B78" s="12">
        <v>560076</v>
      </c>
      <c r="C78" s="12" t="s">
        <v>18</v>
      </c>
      <c r="D78" s="19" t="s">
        <v>103</v>
      </c>
      <c r="E78" s="46"/>
      <c r="F78" s="46"/>
      <c r="G78" s="49">
        <v>263</v>
      </c>
      <c r="H78" s="49">
        <v>14954000</v>
      </c>
      <c r="I78" s="49">
        <v>5471</v>
      </c>
      <c r="J78" s="49">
        <v>123684000</v>
      </c>
      <c r="K78" s="53"/>
      <c r="L78" s="49"/>
      <c r="M78" s="53"/>
      <c r="N78" s="49"/>
      <c r="O78" s="53">
        <v>2499</v>
      </c>
      <c r="P78" s="49">
        <v>21345000</v>
      </c>
      <c r="Q78" s="32"/>
      <c r="R78" s="14"/>
      <c r="S78" s="14"/>
      <c r="T78" s="14"/>
      <c r="U78" s="14">
        <v>9313</v>
      </c>
      <c r="V78" s="14">
        <v>14516905</v>
      </c>
      <c r="W78" s="14">
        <v>2489</v>
      </c>
      <c r="X78" s="14">
        <v>1297282</v>
      </c>
      <c r="Y78" s="14">
        <v>14964</v>
      </c>
      <c r="Z78" s="14">
        <v>18466407</v>
      </c>
      <c r="AA78" s="17">
        <v>13655</v>
      </c>
      <c r="AB78" s="16">
        <v>26109653</v>
      </c>
      <c r="AC78" s="29"/>
      <c r="AD78" s="29"/>
      <c r="AE78" s="29"/>
      <c r="AF78" s="29"/>
      <c r="AG78" s="29">
        <v>9313</v>
      </c>
      <c r="AH78" s="29">
        <v>14516905</v>
      </c>
      <c r="AI78" s="29">
        <v>2489</v>
      </c>
      <c r="AJ78" s="29">
        <v>1297282</v>
      </c>
      <c r="AK78" s="29">
        <v>14964</v>
      </c>
      <c r="AL78" s="29">
        <v>18466407</v>
      </c>
      <c r="AM78" s="22">
        <v>13655</v>
      </c>
      <c r="AN78" s="121">
        <v>26436021</v>
      </c>
    </row>
    <row r="79" spans="1:40" x14ac:dyDescent="0.25">
      <c r="A79" s="12">
        <v>72</v>
      </c>
      <c r="B79" s="12">
        <v>560077</v>
      </c>
      <c r="C79" s="12" t="s">
        <v>18</v>
      </c>
      <c r="D79" s="13" t="s">
        <v>104</v>
      </c>
      <c r="E79" s="47"/>
      <c r="F79" s="47"/>
      <c r="G79" s="47"/>
      <c r="H79" s="47"/>
      <c r="I79" s="49">
        <v>2831</v>
      </c>
      <c r="J79" s="49">
        <v>54403000</v>
      </c>
      <c r="K79" s="53"/>
      <c r="L79" s="49"/>
      <c r="M79" s="53"/>
      <c r="N79" s="49"/>
      <c r="O79" s="53">
        <v>1156</v>
      </c>
      <c r="P79" s="49">
        <v>9870000</v>
      </c>
      <c r="Q79" s="32"/>
      <c r="R79" s="14"/>
      <c r="S79" s="14"/>
      <c r="T79" s="14"/>
      <c r="U79" s="14">
        <v>4824</v>
      </c>
      <c r="V79" s="14">
        <v>7514934</v>
      </c>
      <c r="W79" s="14">
        <v>1289</v>
      </c>
      <c r="X79" s="14">
        <v>671915</v>
      </c>
      <c r="Y79" s="14">
        <v>7492</v>
      </c>
      <c r="Z79" s="14">
        <v>9563534</v>
      </c>
      <c r="AA79" s="17">
        <v>7239</v>
      </c>
      <c r="AB79" s="16">
        <v>13804971</v>
      </c>
      <c r="AC79" s="29"/>
      <c r="AD79" s="29"/>
      <c r="AE79" s="29"/>
      <c r="AF79" s="29"/>
      <c r="AG79" s="29">
        <v>4824</v>
      </c>
      <c r="AH79" s="29">
        <v>7514934</v>
      </c>
      <c r="AI79" s="29">
        <v>1289</v>
      </c>
      <c r="AJ79" s="29">
        <v>671915</v>
      </c>
      <c r="AK79" s="29">
        <v>7492</v>
      </c>
      <c r="AL79" s="29">
        <v>9563534</v>
      </c>
      <c r="AM79" s="22">
        <v>7239</v>
      </c>
      <c r="AN79" s="121">
        <v>13977531</v>
      </c>
    </row>
    <row r="80" spans="1:40" x14ac:dyDescent="0.25">
      <c r="A80" s="12">
        <v>73</v>
      </c>
      <c r="B80" s="12">
        <v>560078</v>
      </c>
      <c r="C80" s="12" t="s">
        <v>18</v>
      </c>
      <c r="D80" s="13" t="s">
        <v>105</v>
      </c>
      <c r="E80" s="47"/>
      <c r="F80" s="47"/>
      <c r="G80" s="47"/>
      <c r="H80" s="47"/>
      <c r="I80" s="49">
        <v>3410</v>
      </c>
      <c r="J80" s="49">
        <v>65531000</v>
      </c>
      <c r="K80" s="53"/>
      <c r="L80" s="49"/>
      <c r="M80" s="53"/>
      <c r="N80" s="49"/>
      <c r="O80" s="53">
        <v>1388</v>
      </c>
      <c r="P80" s="49">
        <v>11853000</v>
      </c>
      <c r="Q80" s="32"/>
      <c r="R80" s="14"/>
      <c r="S80" s="14"/>
      <c r="T80" s="14"/>
      <c r="U80" s="14">
        <v>5564</v>
      </c>
      <c r="V80" s="14">
        <v>8646006</v>
      </c>
      <c r="W80" s="14">
        <v>1484</v>
      </c>
      <c r="X80" s="14">
        <v>774248</v>
      </c>
      <c r="Y80" s="14">
        <v>11054</v>
      </c>
      <c r="Z80" s="14">
        <v>13259951</v>
      </c>
      <c r="AA80" s="17">
        <v>8743</v>
      </c>
      <c r="AB80" s="16">
        <v>16684601</v>
      </c>
      <c r="AC80" s="29"/>
      <c r="AD80" s="29"/>
      <c r="AE80" s="29"/>
      <c r="AF80" s="29"/>
      <c r="AG80" s="29">
        <v>5564</v>
      </c>
      <c r="AH80" s="29">
        <v>8646006</v>
      </c>
      <c r="AI80" s="29">
        <v>1484</v>
      </c>
      <c r="AJ80" s="29">
        <v>774248</v>
      </c>
      <c r="AK80" s="29">
        <v>11054</v>
      </c>
      <c r="AL80" s="29">
        <v>13259951</v>
      </c>
      <c r="AM80" s="22">
        <v>8743</v>
      </c>
      <c r="AN80" s="121">
        <v>16893156</v>
      </c>
    </row>
    <row r="81" spans="1:40" x14ac:dyDescent="0.25">
      <c r="A81" s="12">
        <v>74</v>
      </c>
      <c r="B81" s="12">
        <v>560079</v>
      </c>
      <c r="C81" s="12" t="s">
        <v>18</v>
      </c>
      <c r="D81" s="13" t="s">
        <v>106</v>
      </c>
      <c r="E81" s="47"/>
      <c r="F81" s="47"/>
      <c r="G81" s="47"/>
      <c r="H81" s="47"/>
      <c r="I81" s="49">
        <v>2488</v>
      </c>
      <c r="J81" s="49">
        <v>47811000</v>
      </c>
      <c r="K81" s="53"/>
      <c r="L81" s="49"/>
      <c r="M81" s="53"/>
      <c r="N81" s="49"/>
      <c r="O81" s="53">
        <v>1010</v>
      </c>
      <c r="P81" s="49">
        <v>8620000</v>
      </c>
      <c r="Q81" s="32"/>
      <c r="R81" s="14"/>
      <c r="S81" s="14"/>
      <c r="T81" s="14"/>
      <c r="U81" s="14">
        <v>4401</v>
      </c>
      <c r="V81" s="14">
        <v>6841864</v>
      </c>
      <c r="W81" s="14">
        <v>1176</v>
      </c>
      <c r="X81" s="14">
        <v>612576</v>
      </c>
      <c r="Y81" s="14">
        <v>5985</v>
      </c>
      <c r="Z81" s="14">
        <v>7578681</v>
      </c>
      <c r="AA81" s="17">
        <v>6203</v>
      </c>
      <c r="AB81" s="16">
        <v>11941314</v>
      </c>
      <c r="AC81" s="29"/>
      <c r="AD81" s="29"/>
      <c r="AE81" s="29"/>
      <c r="AF81" s="29"/>
      <c r="AG81" s="29">
        <v>4401</v>
      </c>
      <c r="AH81" s="29">
        <v>6841864</v>
      </c>
      <c r="AI81" s="29">
        <v>1176</v>
      </c>
      <c r="AJ81" s="29">
        <v>612576</v>
      </c>
      <c r="AK81" s="29">
        <v>5985</v>
      </c>
      <c r="AL81" s="29">
        <v>7578681</v>
      </c>
      <c r="AM81" s="22">
        <v>6203</v>
      </c>
      <c r="AN81" s="121">
        <v>12090585</v>
      </c>
    </row>
    <row r="82" spans="1:40" x14ac:dyDescent="0.25">
      <c r="A82" s="12">
        <v>75</v>
      </c>
      <c r="B82" s="12">
        <v>560080</v>
      </c>
      <c r="C82" s="12" t="s">
        <v>18</v>
      </c>
      <c r="D82" s="13" t="s">
        <v>107</v>
      </c>
      <c r="E82" s="47"/>
      <c r="F82" s="47"/>
      <c r="G82" s="49">
        <v>181</v>
      </c>
      <c r="H82" s="49">
        <v>10368000</v>
      </c>
      <c r="I82" s="49">
        <v>2488</v>
      </c>
      <c r="J82" s="49">
        <v>52038000</v>
      </c>
      <c r="K82" s="53"/>
      <c r="L82" s="49"/>
      <c r="M82" s="53"/>
      <c r="N82" s="49"/>
      <c r="O82" s="53">
        <v>907</v>
      </c>
      <c r="P82" s="49">
        <v>7746000</v>
      </c>
      <c r="Q82" s="32"/>
      <c r="R82" s="14"/>
      <c r="S82" s="14"/>
      <c r="T82" s="14"/>
      <c r="U82" s="14">
        <v>3894</v>
      </c>
      <c r="V82" s="14">
        <v>6154204</v>
      </c>
      <c r="W82" s="14">
        <v>1038</v>
      </c>
      <c r="X82" s="14">
        <v>541511</v>
      </c>
      <c r="Y82" s="14">
        <v>5381</v>
      </c>
      <c r="Z82" s="14">
        <v>6641107</v>
      </c>
      <c r="AA82" s="17">
        <v>5399</v>
      </c>
      <c r="AB82" s="16">
        <v>10911926</v>
      </c>
      <c r="AC82" s="29"/>
      <c r="AD82" s="29"/>
      <c r="AE82" s="29"/>
      <c r="AF82" s="29"/>
      <c r="AG82" s="29">
        <v>3894</v>
      </c>
      <c r="AH82" s="29">
        <v>6154204</v>
      </c>
      <c r="AI82" s="29">
        <v>1038</v>
      </c>
      <c r="AJ82" s="29">
        <v>541511</v>
      </c>
      <c r="AK82" s="29">
        <v>5381</v>
      </c>
      <c r="AL82" s="29">
        <v>6641107</v>
      </c>
      <c r="AM82" s="22">
        <v>5399</v>
      </c>
      <c r="AN82" s="121">
        <v>11048322</v>
      </c>
    </row>
    <row r="83" spans="1:40" ht="24.75" customHeight="1" x14ac:dyDescent="0.25">
      <c r="A83" s="12">
        <v>76</v>
      </c>
      <c r="B83" s="12">
        <v>560081</v>
      </c>
      <c r="C83" s="12" t="s">
        <v>18</v>
      </c>
      <c r="D83" s="19" t="s">
        <v>108</v>
      </c>
      <c r="E83" s="46"/>
      <c r="F83" s="46"/>
      <c r="G83" s="49">
        <v>178</v>
      </c>
      <c r="H83" s="49">
        <v>10073000</v>
      </c>
      <c r="I83" s="113">
        <v>3684</v>
      </c>
      <c r="J83" s="113">
        <v>81017435</v>
      </c>
      <c r="K83" s="53"/>
      <c r="L83" s="49"/>
      <c r="M83" s="53"/>
      <c r="N83" s="49"/>
      <c r="O83" s="53">
        <v>1652</v>
      </c>
      <c r="P83" s="49">
        <v>14113000</v>
      </c>
      <c r="Q83" s="32"/>
      <c r="R83" s="14"/>
      <c r="S83" s="14"/>
      <c r="T83" s="14"/>
      <c r="U83" s="14">
        <v>5909</v>
      </c>
      <c r="V83" s="14">
        <v>8960500</v>
      </c>
      <c r="W83" s="14">
        <v>1575</v>
      </c>
      <c r="X83" s="14">
        <v>821506</v>
      </c>
      <c r="Y83" s="14">
        <v>12066</v>
      </c>
      <c r="Z83" s="14">
        <v>14537608</v>
      </c>
      <c r="AA83" s="17">
        <v>8989</v>
      </c>
      <c r="AB83" s="16">
        <v>16622720</v>
      </c>
      <c r="AC83" s="29"/>
      <c r="AD83" s="29"/>
      <c r="AE83" s="29"/>
      <c r="AF83" s="29"/>
      <c r="AG83" s="29">
        <v>5909</v>
      </c>
      <c r="AH83" s="29">
        <v>8960500</v>
      </c>
      <c r="AI83" s="29">
        <v>1575</v>
      </c>
      <c r="AJ83" s="29">
        <v>821506</v>
      </c>
      <c r="AK83" s="29">
        <v>12066</v>
      </c>
      <c r="AL83" s="29">
        <v>14537608</v>
      </c>
      <c r="AM83" s="22">
        <v>8989</v>
      </c>
      <c r="AN83" s="121">
        <v>16830510</v>
      </c>
    </row>
    <row r="84" spans="1:40" ht="45.75" customHeight="1" x14ac:dyDescent="0.25">
      <c r="A84" s="12">
        <v>77</v>
      </c>
      <c r="B84" s="12">
        <v>560082</v>
      </c>
      <c r="C84" s="12" t="s">
        <v>18</v>
      </c>
      <c r="D84" s="19" t="s">
        <v>109</v>
      </c>
      <c r="E84" s="46"/>
      <c r="F84" s="46"/>
      <c r="G84" s="46"/>
      <c r="H84" s="46"/>
      <c r="I84" s="46"/>
      <c r="J84" s="46"/>
      <c r="K84" s="53"/>
      <c r="L84" s="49"/>
      <c r="M84" s="53"/>
      <c r="N84" s="49"/>
      <c r="O84" s="53">
        <v>571</v>
      </c>
      <c r="P84" s="49">
        <v>4924000</v>
      </c>
      <c r="Q84" s="32"/>
      <c r="R84" s="14"/>
      <c r="S84" s="14"/>
      <c r="T84" s="14"/>
      <c r="U84" s="14">
        <v>2386</v>
      </c>
      <c r="V84" s="14">
        <v>2484604</v>
      </c>
      <c r="W84" s="14">
        <v>612</v>
      </c>
      <c r="X84" s="14">
        <v>319790</v>
      </c>
      <c r="Y84" s="14">
        <v>25</v>
      </c>
      <c r="Z84" s="14">
        <v>78244</v>
      </c>
      <c r="AA84" s="17"/>
      <c r="AB84" s="16"/>
      <c r="AC84" s="29"/>
      <c r="AD84" s="29"/>
      <c r="AE84" s="29"/>
      <c r="AF84" s="29"/>
      <c r="AG84" s="29">
        <v>2386</v>
      </c>
      <c r="AH84" s="29">
        <v>2484604</v>
      </c>
      <c r="AI84" s="29">
        <v>612</v>
      </c>
      <c r="AJ84" s="29">
        <v>319790</v>
      </c>
      <c r="AK84" s="29">
        <v>25</v>
      </c>
      <c r="AL84" s="29">
        <v>78244</v>
      </c>
      <c r="AM84" s="22"/>
      <c r="AN84" s="55"/>
    </row>
    <row r="85" spans="1:40" ht="40.5" customHeight="1" x14ac:dyDescent="0.25">
      <c r="A85" s="12">
        <v>78</v>
      </c>
      <c r="B85" s="12">
        <v>560083</v>
      </c>
      <c r="C85" s="12" t="s">
        <v>18</v>
      </c>
      <c r="D85" s="13" t="s">
        <v>110</v>
      </c>
      <c r="E85" s="47"/>
      <c r="F85" s="47"/>
      <c r="G85" s="49">
        <v>100</v>
      </c>
      <c r="H85" s="49">
        <v>5530000</v>
      </c>
      <c r="I85" s="49">
        <v>1825</v>
      </c>
      <c r="J85" s="49">
        <v>39398000</v>
      </c>
      <c r="K85" s="53"/>
      <c r="L85" s="49"/>
      <c r="M85" s="53"/>
      <c r="N85" s="49"/>
      <c r="O85" s="53">
        <v>932</v>
      </c>
      <c r="P85" s="49">
        <v>8040000</v>
      </c>
      <c r="Q85" s="32"/>
      <c r="R85" s="14"/>
      <c r="S85" s="14"/>
      <c r="T85" s="14"/>
      <c r="U85" s="14">
        <v>4945</v>
      </c>
      <c r="V85" s="14">
        <v>7450784</v>
      </c>
      <c r="W85" s="14">
        <v>1311</v>
      </c>
      <c r="X85" s="14">
        <v>683640</v>
      </c>
      <c r="Y85" s="14">
        <v>158</v>
      </c>
      <c r="Z85" s="14">
        <v>485241</v>
      </c>
      <c r="AA85" s="17"/>
      <c r="AB85" s="16"/>
      <c r="AC85" s="29"/>
      <c r="AD85" s="29"/>
      <c r="AE85" s="29"/>
      <c r="AF85" s="29"/>
      <c r="AG85" s="29">
        <v>4945</v>
      </c>
      <c r="AH85" s="29">
        <v>7450784</v>
      </c>
      <c r="AI85" s="29">
        <v>1311</v>
      </c>
      <c r="AJ85" s="29">
        <v>683640</v>
      </c>
      <c r="AK85" s="29">
        <v>158</v>
      </c>
      <c r="AL85" s="29">
        <v>485241</v>
      </c>
      <c r="AM85" s="22"/>
      <c r="AN85" s="55"/>
    </row>
    <row r="86" spans="1:40" ht="25.5" x14ac:dyDescent="0.25">
      <c r="A86" s="12">
        <v>79</v>
      </c>
      <c r="B86" s="12">
        <v>560084</v>
      </c>
      <c r="C86" s="12" t="s">
        <v>18</v>
      </c>
      <c r="D86" s="13" t="s">
        <v>111</v>
      </c>
      <c r="E86" s="47"/>
      <c r="F86" s="47"/>
      <c r="G86" s="47"/>
      <c r="H86" s="47"/>
      <c r="I86" s="49">
        <v>1765</v>
      </c>
      <c r="J86" s="49">
        <v>36820000</v>
      </c>
      <c r="K86" s="53"/>
      <c r="L86" s="49"/>
      <c r="M86" s="53"/>
      <c r="N86" s="49"/>
      <c r="O86" s="53">
        <v>1245</v>
      </c>
      <c r="P86" s="49">
        <v>10737000</v>
      </c>
      <c r="Q86" s="32"/>
      <c r="R86" s="14"/>
      <c r="S86" s="14"/>
      <c r="T86" s="14"/>
      <c r="U86" s="14">
        <v>6441</v>
      </c>
      <c r="V86" s="14">
        <v>10098605</v>
      </c>
      <c r="W86" s="14">
        <v>1724</v>
      </c>
      <c r="X86" s="14">
        <v>899321</v>
      </c>
      <c r="Y86" s="14"/>
      <c r="Z86" s="14"/>
      <c r="AA86" s="17"/>
      <c r="AB86" s="16"/>
      <c r="AC86" s="29"/>
      <c r="AD86" s="29"/>
      <c r="AE86" s="29"/>
      <c r="AF86" s="29"/>
      <c r="AG86" s="29">
        <v>6441</v>
      </c>
      <c r="AH86" s="29">
        <v>10098605</v>
      </c>
      <c r="AI86" s="29">
        <v>1724</v>
      </c>
      <c r="AJ86" s="29">
        <v>899321</v>
      </c>
      <c r="AK86" s="29"/>
      <c r="AL86" s="29"/>
      <c r="AM86" s="22"/>
      <c r="AN86" s="55"/>
    </row>
    <row r="87" spans="1:40" ht="25.5" x14ac:dyDescent="0.25">
      <c r="A87" s="12">
        <v>80</v>
      </c>
      <c r="B87" s="12">
        <v>560085</v>
      </c>
      <c r="C87" s="12" t="s">
        <v>18</v>
      </c>
      <c r="D87" s="19" t="s">
        <v>112</v>
      </c>
      <c r="E87" s="46"/>
      <c r="F87" s="46"/>
      <c r="G87" s="46"/>
      <c r="H87" s="46"/>
      <c r="I87" s="46"/>
      <c r="J87" s="46"/>
      <c r="K87" s="53"/>
      <c r="L87" s="49"/>
      <c r="M87" s="53"/>
      <c r="N87" s="49"/>
      <c r="O87" s="53">
        <v>207</v>
      </c>
      <c r="P87" s="49">
        <v>1781000</v>
      </c>
      <c r="Q87" s="32"/>
      <c r="R87" s="14"/>
      <c r="S87" s="14"/>
      <c r="T87" s="14"/>
      <c r="U87" s="14">
        <v>1524</v>
      </c>
      <c r="V87" s="14">
        <v>2384793</v>
      </c>
      <c r="W87" s="14">
        <v>410</v>
      </c>
      <c r="X87" s="14">
        <v>214259</v>
      </c>
      <c r="Y87" s="14"/>
      <c r="Z87" s="14"/>
      <c r="AA87" s="17"/>
      <c r="AB87" s="16"/>
      <c r="AC87" s="29"/>
      <c r="AD87" s="29"/>
      <c r="AE87" s="29"/>
      <c r="AF87" s="29"/>
      <c r="AG87" s="29">
        <v>1524</v>
      </c>
      <c r="AH87" s="29">
        <v>2384793</v>
      </c>
      <c r="AI87" s="29">
        <v>410</v>
      </c>
      <c r="AJ87" s="29">
        <v>214259</v>
      </c>
      <c r="AK87" s="29"/>
      <c r="AL87" s="29"/>
      <c r="AM87" s="22"/>
      <c r="AN87" s="55"/>
    </row>
    <row r="88" spans="1:40" ht="24.75" customHeight="1" x14ac:dyDescent="0.25">
      <c r="A88" s="12">
        <v>81</v>
      </c>
      <c r="B88" s="12">
        <v>560086</v>
      </c>
      <c r="C88" s="12" t="s">
        <v>18</v>
      </c>
      <c r="D88" s="13" t="s">
        <v>113</v>
      </c>
      <c r="E88" s="47"/>
      <c r="F88" s="47"/>
      <c r="G88" s="47"/>
      <c r="H88" s="47"/>
      <c r="I88" s="47"/>
      <c r="J88" s="47"/>
      <c r="K88" s="53"/>
      <c r="L88" s="49"/>
      <c r="M88" s="53"/>
      <c r="N88" s="49"/>
      <c r="O88" s="53">
        <v>186</v>
      </c>
      <c r="P88" s="49">
        <v>1603000</v>
      </c>
      <c r="Q88" s="32"/>
      <c r="R88" s="14"/>
      <c r="S88" s="14"/>
      <c r="T88" s="14"/>
      <c r="U88" s="14">
        <v>975</v>
      </c>
      <c r="V88" s="14">
        <v>1542383</v>
      </c>
      <c r="W88" s="14">
        <v>261</v>
      </c>
      <c r="X88" s="14">
        <v>136444</v>
      </c>
      <c r="Y88" s="14"/>
      <c r="Z88" s="14"/>
      <c r="AA88" s="17"/>
      <c r="AB88" s="16"/>
      <c r="AC88" s="29"/>
      <c r="AD88" s="29"/>
      <c r="AE88" s="29"/>
      <c r="AF88" s="29"/>
      <c r="AG88" s="29">
        <v>975</v>
      </c>
      <c r="AH88" s="29">
        <v>1542383</v>
      </c>
      <c r="AI88" s="29">
        <v>261</v>
      </c>
      <c r="AJ88" s="29">
        <v>136444</v>
      </c>
      <c r="AK88" s="29"/>
      <c r="AL88" s="29"/>
      <c r="AM88" s="22"/>
      <c r="AN88" s="55"/>
    </row>
    <row r="89" spans="1:40" ht="27" customHeight="1" x14ac:dyDescent="0.25">
      <c r="A89" s="12">
        <v>82</v>
      </c>
      <c r="B89" s="12">
        <v>560087</v>
      </c>
      <c r="C89" s="12" t="s">
        <v>18</v>
      </c>
      <c r="D89" s="13" t="s">
        <v>114</v>
      </c>
      <c r="E89" s="49">
        <v>120</v>
      </c>
      <c r="F89" s="49">
        <v>2796000</v>
      </c>
      <c r="G89" s="47"/>
      <c r="H89" s="47"/>
      <c r="I89" s="47"/>
      <c r="J89" s="47"/>
      <c r="K89" s="53"/>
      <c r="L89" s="49"/>
      <c r="M89" s="53"/>
      <c r="N89" s="49"/>
      <c r="O89" s="53"/>
      <c r="P89" s="49"/>
      <c r="Q89" s="32"/>
      <c r="R89" s="14"/>
      <c r="S89" s="14"/>
      <c r="T89" s="14"/>
      <c r="U89" s="14"/>
      <c r="V89" s="14"/>
      <c r="W89" s="14"/>
      <c r="X89" s="14"/>
      <c r="Y89" s="14"/>
      <c r="Z89" s="14"/>
      <c r="AA89" s="17"/>
      <c r="AB89" s="16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2"/>
      <c r="AN89" s="55"/>
    </row>
    <row r="90" spans="1:40" ht="23.25" customHeight="1" x14ac:dyDescent="0.25">
      <c r="A90" s="12">
        <v>83</v>
      </c>
      <c r="B90" s="12">
        <v>560088</v>
      </c>
      <c r="C90" s="12" t="s">
        <v>18</v>
      </c>
      <c r="D90" s="13" t="s">
        <v>115</v>
      </c>
      <c r="E90" s="49">
        <v>30</v>
      </c>
      <c r="F90" s="113">
        <v>545452</v>
      </c>
      <c r="G90" s="47"/>
      <c r="H90" s="47"/>
      <c r="I90" s="47"/>
      <c r="J90" s="47"/>
      <c r="K90" s="53"/>
      <c r="L90" s="49"/>
      <c r="M90" s="53"/>
      <c r="N90" s="49"/>
      <c r="O90" s="53"/>
      <c r="P90" s="49"/>
      <c r="Q90" s="32"/>
      <c r="R90" s="14"/>
      <c r="S90" s="14"/>
      <c r="T90" s="14"/>
      <c r="U90" s="14"/>
      <c r="V90" s="14"/>
      <c r="W90" s="14"/>
      <c r="X90" s="14"/>
      <c r="Y90" s="14"/>
      <c r="Z90" s="14"/>
      <c r="AA90" s="17"/>
      <c r="AB90" s="16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2"/>
      <c r="AN90" s="55"/>
    </row>
    <row r="91" spans="1:40" ht="15" customHeight="1" x14ac:dyDescent="0.25">
      <c r="A91" s="12">
        <v>86</v>
      </c>
      <c r="B91" s="18" t="s">
        <v>116</v>
      </c>
      <c r="C91" s="18"/>
      <c r="D91" s="13" t="s">
        <v>117</v>
      </c>
      <c r="E91" s="49">
        <v>80</v>
      </c>
      <c r="F91" s="49">
        <v>1934000</v>
      </c>
      <c r="G91" s="47"/>
      <c r="H91" s="47"/>
      <c r="I91" s="47"/>
      <c r="J91" s="47"/>
      <c r="K91" s="53">
        <v>100</v>
      </c>
      <c r="L91" s="49">
        <v>693000</v>
      </c>
      <c r="M91" s="53"/>
      <c r="N91" s="49"/>
      <c r="O91" s="53"/>
      <c r="P91" s="49"/>
      <c r="Q91" s="32"/>
      <c r="R91" s="14"/>
      <c r="S91" s="14"/>
      <c r="T91" s="14"/>
      <c r="U91" s="14"/>
      <c r="V91" s="14"/>
      <c r="W91" s="14"/>
      <c r="X91" s="14"/>
      <c r="Y91" s="14"/>
      <c r="Z91" s="14"/>
      <c r="AA91" s="17"/>
      <c r="AB91" s="16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2"/>
      <c r="AN91" s="55"/>
    </row>
    <row r="92" spans="1:40" ht="25.5" customHeight="1" x14ac:dyDescent="0.25">
      <c r="A92" s="12">
        <v>87</v>
      </c>
      <c r="B92" s="18" t="s">
        <v>118</v>
      </c>
      <c r="C92" s="18"/>
      <c r="D92" s="13" t="s">
        <v>119</v>
      </c>
      <c r="E92" s="47"/>
      <c r="F92" s="47"/>
      <c r="G92" s="47"/>
      <c r="H92" s="47"/>
      <c r="I92" s="49">
        <v>55</v>
      </c>
      <c r="J92" s="49">
        <v>1098000</v>
      </c>
      <c r="K92" s="53"/>
      <c r="L92" s="49"/>
      <c r="M92" s="53"/>
      <c r="N92" s="49"/>
      <c r="O92" s="53">
        <v>31</v>
      </c>
      <c r="P92" s="49">
        <v>271000</v>
      </c>
      <c r="Q92" s="32"/>
      <c r="R92" s="14"/>
      <c r="S92" s="14"/>
      <c r="T92" s="14"/>
      <c r="U92" s="14">
        <v>155</v>
      </c>
      <c r="V92" s="14">
        <v>250215</v>
      </c>
      <c r="W92" s="14">
        <v>40</v>
      </c>
      <c r="X92" s="14">
        <v>20253</v>
      </c>
      <c r="Y92" s="14">
        <v>22</v>
      </c>
      <c r="Z92" s="14">
        <v>66492</v>
      </c>
      <c r="AA92" s="17"/>
      <c r="AB92" s="16"/>
      <c r="AC92" s="29"/>
      <c r="AD92" s="29"/>
      <c r="AE92" s="29"/>
      <c r="AF92" s="29"/>
      <c r="AG92" s="29">
        <v>155</v>
      </c>
      <c r="AH92" s="29">
        <v>250215</v>
      </c>
      <c r="AI92" s="29">
        <v>40</v>
      </c>
      <c r="AJ92" s="29">
        <v>20253</v>
      </c>
      <c r="AK92" s="29">
        <v>22</v>
      </c>
      <c r="AL92" s="29">
        <v>66492</v>
      </c>
      <c r="AM92" s="22"/>
      <c r="AN92" s="55"/>
    </row>
    <row r="93" spans="1:40" ht="15" customHeight="1" x14ac:dyDescent="0.25">
      <c r="A93" s="12">
        <v>88</v>
      </c>
      <c r="B93" s="18" t="s">
        <v>120</v>
      </c>
      <c r="C93" s="18"/>
      <c r="D93" s="13" t="s">
        <v>121</v>
      </c>
      <c r="E93" s="47"/>
      <c r="F93" s="47"/>
      <c r="G93" s="47"/>
      <c r="H93" s="47"/>
      <c r="I93" s="49">
        <v>100</v>
      </c>
      <c r="J93" s="49">
        <v>1599000</v>
      </c>
      <c r="K93" s="53"/>
      <c r="L93" s="49"/>
      <c r="M93" s="53"/>
      <c r="N93" s="49"/>
      <c r="O93" s="53">
        <v>188</v>
      </c>
      <c r="P93" s="49">
        <v>1613000</v>
      </c>
      <c r="Q93" s="32"/>
      <c r="R93" s="14"/>
      <c r="S93" s="14"/>
      <c r="T93" s="14"/>
      <c r="U93" s="14">
        <v>1640</v>
      </c>
      <c r="V93" s="14">
        <v>2258197</v>
      </c>
      <c r="W93" s="14">
        <v>438</v>
      </c>
      <c r="X93" s="14">
        <v>227406</v>
      </c>
      <c r="Y93" s="14"/>
      <c r="Z93" s="14"/>
      <c r="AA93" s="17"/>
      <c r="AB93" s="16"/>
      <c r="AC93" s="29"/>
      <c r="AD93" s="29"/>
      <c r="AE93" s="29"/>
      <c r="AF93" s="29"/>
      <c r="AG93" s="29">
        <v>1640</v>
      </c>
      <c r="AH93" s="29">
        <v>2258197</v>
      </c>
      <c r="AI93" s="29">
        <v>438</v>
      </c>
      <c r="AJ93" s="29">
        <v>227406</v>
      </c>
      <c r="AK93" s="29"/>
      <c r="AL93" s="29"/>
      <c r="AM93" s="22"/>
      <c r="AN93" s="55"/>
    </row>
    <row r="94" spans="1:40" ht="30.75" customHeight="1" x14ac:dyDescent="0.25">
      <c r="A94" s="12">
        <v>89</v>
      </c>
      <c r="B94" s="18" t="s">
        <v>122</v>
      </c>
      <c r="C94" s="18"/>
      <c r="D94" s="13" t="s">
        <v>123</v>
      </c>
      <c r="E94" s="47"/>
      <c r="F94" s="47"/>
      <c r="G94" s="47"/>
      <c r="H94" s="47"/>
      <c r="I94" s="49">
        <v>90</v>
      </c>
      <c r="J94" s="49">
        <v>1522000</v>
      </c>
      <c r="K94" s="53"/>
      <c r="L94" s="49"/>
      <c r="M94" s="53"/>
      <c r="N94" s="49"/>
      <c r="O94" s="53">
        <v>136</v>
      </c>
      <c r="P94" s="49">
        <v>1171000</v>
      </c>
      <c r="Q94" s="32"/>
      <c r="R94" s="14"/>
      <c r="S94" s="14"/>
      <c r="T94" s="14"/>
      <c r="U94" s="14">
        <v>684</v>
      </c>
      <c r="V94" s="14">
        <v>1133881</v>
      </c>
      <c r="W94" s="14">
        <v>185</v>
      </c>
      <c r="X94" s="14">
        <v>97714</v>
      </c>
      <c r="Y94" s="14">
        <v>150</v>
      </c>
      <c r="Z94" s="14">
        <v>267061</v>
      </c>
      <c r="AA94" s="17"/>
      <c r="AB94" s="16"/>
      <c r="AC94" s="29"/>
      <c r="AD94" s="29"/>
      <c r="AE94" s="29"/>
      <c r="AF94" s="29"/>
      <c r="AG94" s="29">
        <v>684</v>
      </c>
      <c r="AH94" s="29">
        <v>1133881</v>
      </c>
      <c r="AI94" s="29">
        <v>185</v>
      </c>
      <c r="AJ94" s="29">
        <v>97714</v>
      </c>
      <c r="AK94" s="29">
        <v>150</v>
      </c>
      <c r="AL94" s="29">
        <v>267061</v>
      </c>
      <c r="AM94" s="22"/>
      <c r="AN94" s="55"/>
    </row>
    <row r="95" spans="1:40" ht="15" customHeight="1" x14ac:dyDescent="0.25">
      <c r="A95" s="12">
        <v>90</v>
      </c>
      <c r="B95" s="12">
        <v>560096</v>
      </c>
      <c r="C95" s="12" t="s">
        <v>18</v>
      </c>
      <c r="D95" s="13" t="s">
        <v>124</v>
      </c>
      <c r="E95" s="47"/>
      <c r="F95" s="47"/>
      <c r="G95" s="47"/>
      <c r="H95" s="47"/>
      <c r="I95" s="47"/>
      <c r="J95" s="47"/>
      <c r="K95" s="53"/>
      <c r="L95" s="49"/>
      <c r="M95" s="115">
        <v>42</v>
      </c>
      <c r="N95" s="113">
        <v>5149528</v>
      </c>
      <c r="O95" s="53"/>
      <c r="P95" s="49"/>
      <c r="Q95" s="32"/>
      <c r="R95" s="14"/>
      <c r="S95" s="14"/>
      <c r="T95" s="14"/>
      <c r="U95" s="14"/>
      <c r="V95" s="14"/>
      <c r="W95" s="14"/>
      <c r="X95" s="14"/>
      <c r="Y95" s="14"/>
      <c r="Z95" s="14"/>
      <c r="AA95" s="17"/>
      <c r="AB95" s="16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2"/>
      <c r="AN95" s="55"/>
    </row>
    <row r="96" spans="1:40" ht="30" customHeight="1" x14ac:dyDescent="0.25">
      <c r="A96" s="12">
        <v>91</v>
      </c>
      <c r="B96" s="12">
        <v>560098</v>
      </c>
      <c r="C96" s="12" t="s">
        <v>18</v>
      </c>
      <c r="D96" s="13" t="s">
        <v>125</v>
      </c>
      <c r="E96" s="47"/>
      <c r="F96" s="47"/>
      <c r="G96" s="47"/>
      <c r="H96" s="47"/>
      <c r="I96" s="47"/>
      <c r="J96" s="47"/>
      <c r="K96" s="53"/>
      <c r="L96" s="49"/>
      <c r="M96" s="53"/>
      <c r="N96" s="49"/>
      <c r="O96" s="53"/>
      <c r="P96" s="49"/>
      <c r="Q96" s="32">
        <v>729</v>
      </c>
      <c r="R96" s="14">
        <v>111427306</v>
      </c>
      <c r="S96" s="14"/>
      <c r="T96" s="14"/>
      <c r="U96" s="14"/>
      <c r="V96" s="14"/>
      <c r="W96" s="14"/>
      <c r="X96" s="14"/>
      <c r="Y96" s="14"/>
      <c r="Z96" s="14"/>
      <c r="AA96" s="17"/>
      <c r="AB96" s="16"/>
      <c r="AC96" s="136">
        <v>857</v>
      </c>
      <c r="AD96" s="136">
        <v>115357297</v>
      </c>
      <c r="AE96" s="29"/>
      <c r="AF96" s="29"/>
      <c r="AG96" s="29"/>
      <c r="AH96" s="29"/>
      <c r="AI96" s="29"/>
      <c r="AJ96" s="29"/>
      <c r="AK96" s="29"/>
      <c r="AL96" s="29"/>
      <c r="AM96" s="22"/>
      <c r="AN96" s="55"/>
    </row>
    <row r="97" spans="1:42" ht="15.75" customHeight="1" x14ac:dyDescent="0.25">
      <c r="A97" s="12"/>
      <c r="B97" s="12"/>
      <c r="C97" s="12"/>
      <c r="D97" s="13" t="s">
        <v>126</v>
      </c>
      <c r="E97" s="47"/>
      <c r="F97" s="47"/>
      <c r="G97" s="47"/>
      <c r="H97" s="47"/>
      <c r="I97" s="47"/>
      <c r="J97" s="47"/>
      <c r="K97" s="53"/>
      <c r="L97" s="49"/>
      <c r="M97" s="53"/>
      <c r="N97" s="49"/>
      <c r="O97" s="53"/>
      <c r="P97" s="49"/>
      <c r="Q97" s="38"/>
      <c r="R97" s="30"/>
      <c r="S97" s="14">
        <v>7500</v>
      </c>
      <c r="T97" s="14">
        <v>3997185</v>
      </c>
      <c r="U97" s="14"/>
      <c r="V97" s="14"/>
      <c r="W97" s="14"/>
      <c r="X97" s="14"/>
      <c r="Y97" s="14"/>
      <c r="Z97" s="14"/>
      <c r="AA97" s="17"/>
      <c r="AB97" s="16"/>
      <c r="AC97" s="60"/>
      <c r="AD97" s="60"/>
      <c r="AE97" s="136">
        <v>9036</v>
      </c>
      <c r="AF97" s="136">
        <v>4815987</v>
      </c>
      <c r="AG97" s="29"/>
      <c r="AH97" s="29"/>
      <c r="AI97" s="29"/>
      <c r="AJ97" s="29"/>
      <c r="AK97" s="29"/>
      <c r="AL97" s="29"/>
      <c r="AM97" s="22"/>
      <c r="AN97" s="55"/>
    </row>
    <row r="98" spans="1:42" ht="15.75" customHeight="1" x14ac:dyDescent="0.25">
      <c r="A98" s="12"/>
      <c r="B98" s="12"/>
      <c r="C98" s="12"/>
      <c r="D98" s="13" t="s">
        <v>127</v>
      </c>
      <c r="E98" s="47"/>
      <c r="F98" s="47"/>
      <c r="G98" s="47"/>
      <c r="H98" s="47"/>
      <c r="I98" s="47"/>
      <c r="J98" s="47"/>
      <c r="K98" s="53"/>
      <c r="L98" s="49"/>
      <c r="M98" s="53"/>
      <c r="N98" s="49"/>
      <c r="O98" s="53"/>
      <c r="P98" s="49"/>
      <c r="Q98" s="39"/>
      <c r="R98" s="31"/>
      <c r="S98" s="32">
        <v>16500</v>
      </c>
      <c r="T98" s="14">
        <v>26381000</v>
      </c>
      <c r="U98" s="14"/>
      <c r="V98" s="14"/>
      <c r="W98" s="14"/>
      <c r="X98" s="14"/>
      <c r="Y98" s="14"/>
      <c r="Z98" s="14"/>
      <c r="AA98" s="17"/>
      <c r="AB98" s="16"/>
      <c r="AC98" s="61"/>
      <c r="AD98" s="61"/>
      <c r="AE98" s="62">
        <v>16500</v>
      </c>
      <c r="AF98" s="29">
        <v>26381000</v>
      </c>
      <c r="AG98" s="29"/>
      <c r="AH98" s="29"/>
      <c r="AI98" s="29"/>
      <c r="AJ98" s="29"/>
      <c r="AK98" s="29"/>
      <c r="AL98" s="29"/>
      <c r="AM98" s="22"/>
      <c r="AN98" s="55"/>
    </row>
    <row r="99" spans="1:42" ht="27" customHeight="1" x14ac:dyDescent="0.25">
      <c r="A99" s="12">
        <v>92</v>
      </c>
      <c r="B99" s="12">
        <v>560099</v>
      </c>
      <c r="C99" s="12" t="s">
        <v>18</v>
      </c>
      <c r="D99" s="19" t="s">
        <v>128</v>
      </c>
      <c r="E99" s="46"/>
      <c r="F99" s="46"/>
      <c r="G99" s="46"/>
      <c r="H99" s="46"/>
      <c r="I99" s="46"/>
      <c r="J99" s="46"/>
      <c r="K99" s="53"/>
      <c r="L99" s="49"/>
      <c r="M99" s="53"/>
      <c r="N99" s="49"/>
      <c r="O99" s="53"/>
      <c r="P99" s="49"/>
      <c r="Q99" s="40">
        <v>578</v>
      </c>
      <c r="R99" s="26">
        <v>90109100</v>
      </c>
      <c r="S99" s="14"/>
      <c r="T99" s="14"/>
      <c r="U99" s="14"/>
      <c r="V99" s="14"/>
      <c r="W99" s="14"/>
      <c r="X99" s="14"/>
      <c r="Y99" s="14"/>
      <c r="Z99" s="14"/>
      <c r="AA99" s="17"/>
      <c r="AB99" s="16"/>
      <c r="AC99" s="141">
        <v>5307</v>
      </c>
      <c r="AD99" s="141">
        <v>444896495</v>
      </c>
      <c r="AE99" s="29"/>
      <c r="AF99" s="29"/>
      <c r="AG99" s="29"/>
      <c r="AH99" s="29"/>
      <c r="AI99" s="29"/>
      <c r="AJ99" s="29"/>
      <c r="AK99" s="29"/>
      <c r="AL99" s="29"/>
      <c r="AM99" s="22"/>
      <c r="AN99" s="55"/>
    </row>
    <row r="100" spans="1:42" ht="15" customHeight="1" x14ac:dyDescent="0.25">
      <c r="A100" s="12">
        <v>94</v>
      </c>
      <c r="B100" s="18" t="s">
        <v>129</v>
      </c>
      <c r="C100" s="18"/>
      <c r="D100" s="33" t="s">
        <v>130</v>
      </c>
      <c r="E100" s="49">
        <v>340</v>
      </c>
      <c r="F100" s="49">
        <v>11915000</v>
      </c>
      <c r="G100" s="47"/>
      <c r="H100" s="47"/>
      <c r="I100" s="47"/>
      <c r="J100" s="47"/>
      <c r="K100" s="53"/>
      <c r="L100" s="49"/>
      <c r="M100" s="53"/>
      <c r="N100" s="49"/>
      <c r="O100" s="53"/>
      <c r="P100" s="49"/>
      <c r="Q100" s="38"/>
      <c r="R100" s="30"/>
      <c r="S100" s="30"/>
      <c r="T100" s="30"/>
      <c r="U100" s="30"/>
      <c r="V100" s="30"/>
      <c r="W100" s="30"/>
      <c r="X100" s="30"/>
      <c r="Y100" s="30"/>
      <c r="Z100" s="30"/>
      <c r="AA100" s="27"/>
      <c r="AB100" s="34"/>
      <c r="AC100" s="117"/>
      <c r="AD100" s="118"/>
      <c r="AE100" s="118"/>
      <c r="AF100" s="118"/>
      <c r="AG100" s="118"/>
      <c r="AH100" s="118"/>
      <c r="AI100" s="118"/>
      <c r="AJ100" s="118"/>
      <c r="AK100" s="118"/>
      <c r="AL100" s="118"/>
      <c r="AM100" s="119"/>
      <c r="AN100" s="63"/>
    </row>
    <row r="101" spans="1:42" ht="31.5" customHeight="1" x14ac:dyDescent="0.25">
      <c r="A101" s="12"/>
      <c r="B101" s="18"/>
      <c r="C101" s="18"/>
      <c r="D101" s="33" t="s">
        <v>188</v>
      </c>
      <c r="E101" s="49"/>
      <c r="F101" s="49"/>
      <c r="G101" s="47"/>
      <c r="H101" s="47"/>
      <c r="I101" s="47"/>
      <c r="J101" s="47"/>
      <c r="K101" s="53"/>
      <c r="L101" s="49"/>
      <c r="M101" s="115">
        <v>70</v>
      </c>
      <c r="N101" s="113">
        <v>9019351</v>
      </c>
      <c r="O101" s="53"/>
      <c r="P101" s="49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34"/>
      <c r="AC101" s="112"/>
      <c r="AD101" s="112"/>
      <c r="AE101" s="112"/>
      <c r="AF101" s="112"/>
      <c r="AG101" s="112"/>
      <c r="AH101" s="112"/>
      <c r="AI101" s="112"/>
      <c r="AJ101" s="112"/>
      <c r="AK101" s="112"/>
      <c r="AL101" s="112"/>
      <c r="AM101" s="112"/>
      <c r="AN101" s="112"/>
    </row>
    <row r="102" spans="1:42" ht="16.5" customHeight="1" x14ac:dyDescent="0.25">
      <c r="A102" s="12"/>
      <c r="B102" s="18"/>
      <c r="C102" s="18"/>
      <c r="D102" s="33" t="s">
        <v>190</v>
      </c>
      <c r="E102" s="49"/>
      <c r="F102" s="49"/>
      <c r="G102" s="47"/>
      <c r="H102" s="47"/>
      <c r="I102" s="47"/>
      <c r="J102" s="47"/>
      <c r="K102" s="53"/>
      <c r="L102" s="49"/>
      <c r="M102" s="115">
        <v>13</v>
      </c>
      <c r="N102" s="113">
        <v>1684454</v>
      </c>
      <c r="O102" s="53"/>
      <c r="P102" s="49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</row>
    <row r="103" spans="1:42" x14ac:dyDescent="0.25">
      <c r="D103" s="35" t="s">
        <v>131</v>
      </c>
      <c r="E103" s="36">
        <f t="shared" ref="E103:L103" si="0">SUM(E7:E100)</f>
        <v>5975</v>
      </c>
      <c r="F103" s="36">
        <f t="shared" si="0"/>
        <v>167713331</v>
      </c>
      <c r="G103" s="36">
        <f t="shared" si="0"/>
        <v>94433</v>
      </c>
      <c r="H103" s="36">
        <f t="shared" si="0"/>
        <v>2825894638</v>
      </c>
      <c r="I103" s="36">
        <f t="shared" si="0"/>
        <v>225934</v>
      </c>
      <c r="J103" s="36">
        <f t="shared" si="0"/>
        <v>4992395558</v>
      </c>
      <c r="K103" s="36">
        <f t="shared" si="0"/>
        <v>2103</v>
      </c>
      <c r="L103" s="36">
        <f t="shared" si="0"/>
        <v>25339195</v>
      </c>
      <c r="M103" s="36">
        <f>SUM(M7:M102)</f>
        <v>10999</v>
      </c>
      <c r="N103" s="36">
        <f>SUM(N7:N102)</f>
        <v>490594507</v>
      </c>
      <c r="O103" s="36">
        <f t="shared" ref="O103:AN103" si="1">SUM(O7:O100)</f>
        <v>108368</v>
      </c>
      <c r="P103" s="36">
        <f t="shared" si="1"/>
        <v>915759564</v>
      </c>
      <c r="Q103" s="36">
        <f t="shared" si="1"/>
        <v>118285</v>
      </c>
      <c r="R103" s="36">
        <f t="shared" si="1"/>
        <v>345309406</v>
      </c>
      <c r="S103" s="36">
        <f t="shared" si="1"/>
        <v>76500</v>
      </c>
      <c r="T103" s="36">
        <f t="shared" si="1"/>
        <v>60470150</v>
      </c>
      <c r="U103" s="36">
        <f t="shared" si="1"/>
        <v>409326</v>
      </c>
      <c r="V103" s="36">
        <f t="shared" si="1"/>
        <v>630985023</v>
      </c>
      <c r="W103" s="36">
        <f t="shared" si="1"/>
        <v>109163</v>
      </c>
      <c r="X103" s="36">
        <f t="shared" si="1"/>
        <v>56894595</v>
      </c>
      <c r="Y103" s="36">
        <f t="shared" si="1"/>
        <v>705558</v>
      </c>
      <c r="Z103" s="36">
        <f t="shared" si="1"/>
        <v>841236856</v>
      </c>
      <c r="AA103" s="36">
        <f t="shared" si="1"/>
        <v>623795</v>
      </c>
      <c r="AB103" s="36">
        <f t="shared" si="1"/>
        <v>1202632663</v>
      </c>
      <c r="AC103" s="64">
        <f t="shared" si="1"/>
        <v>121677</v>
      </c>
      <c r="AD103" s="64">
        <f t="shared" si="1"/>
        <v>803594325</v>
      </c>
      <c r="AE103" s="64">
        <f t="shared" si="1"/>
        <v>73385</v>
      </c>
      <c r="AF103" s="64">
        <f t="shared" si="1"/>
        <v>58947739</v>
      </c>
      <c r="AG103" s="64">
        <f t="shared" si="1"/>
        <v>409326</v>
      </c>
      <c r="AH103" s="64">
        <f t="shared" si="1"/>
        <v>630985023</v>
      </c>
      <c r="AI103" s="64">
        <f t="shared" si="1"/>
        <v>109163</v>
      </c>
      <c r="AJ103" s="64">
        <f t="shared" si="1"/>
        <v>56894595</v>
      </c>
      <c r="AK103" s="64">
        <f t="shared" si="1"/>
        <v>707075</v>
      </c>
      <c r="AL103" s="64">
        <f t="shared" si="1"/>
        <v>843745594</v>
      </c>
      <c r="AM103" s="64">
        <f t="shared" si="1"/>
        <v>623795</v>
      </c>
      <c r="AN103" s="140">
        <f t="shared" si="1"/>
        <v>1217594155</v>
      </c>
      <c r="AO103" s="48">
        <f>E103+G103+I103+K103+M103+O103+AC103+AE103+AG103+AI103+AK103+AM103</f>
        <v>2492233</v>
      </c>
      <c r="AP103" s="48">
        <f>F103+H103+J103+L103+N103+P103+AD103+AF103+AH103+AJ103+AL103+AN103</f>
        <v>13029458224</v>
      </c>
    </row>
    <row r="105" spans="1:42" ht="29.25" customHeight="1" x14ac:dyDescent="0.2">
      <c r="D105" s="181" t="s">
        <v>186</v>
      </c>
      <c r="E105" s="181"/>
      <c r="F105" s="181"/>
      <c r="G105" s="181"/>
      <c r="H105" s="181"/>
      <c r="I105" s="181"/>
      <c r="J105" s="181"/>
      <c r="K105" s="181"/>
      <c r="L105" s="181"/>
      <c r="P105" s="98"/>
    </row>
    <row r="106" spans="1:42" ht="19.5" customHeight="1" x14ac:dyDescent="0.2">
      <c r="D106" s="114" t="s">
        <v>187</v>
      </c>
      <c r="E106" s="111"/>
      <c r="F106" s="111"/>
      <c r="G106" s="111"/>
      <c r="H106" s="111"/>
      <c r="I106" s="111"/>
      <c r="J106" s="111"/>
      <c r="K106" s="111"/>
      <c r="L106" s="111"/>
      <c r="P106" s="98"/>
    </row>
    <row r="107" spans="1:42" ht="23.25" customHeight="1" x14ac:dyDescent="0.2">
      <c r="D107" s="65" t="s">
        <v>185</v>
      </c>
      <c r="E107" s="66"/>
      <c r="F107" s="66"/>
      <c r="G107" s="67"/>
      <c r="H107" s="67"/>
      <c r="I107" s="67"/>
      <c r="J107" s="67"/>
      <c r="K107" s="67"/>
      <c r="L107" s="67"/>
    </row>
    <row r="108" spans="1:42" ht="14.25" x14ac:dyDescent="0.2">
      <c r="D108" s="65" t="s">
        <v>139</v>
      </c>
      <c r="E108" s="66"/>
      <c r="F108" s="66"/>
      <c r="G108" s="67"/>
      <c r="H108" s="67"/>
      <c r="I108" s="67"/>
      <c r="J108" s="67"/>
      <c r="K108" s="67"/>
      <c r="L108" s="67"/>
      <c r="P108" s="98"/>
    </row>
    <row r="109" spans="1:42" ht="14.25" x14ac:dyDescent="0.2">
      <c r="D109" s="65" t="s">
        <v>140</v>
      </c>
      <c r="E109" s="66"/>
      <c r="F109" s="66"/>
      <c r="G109" s="67"/>
      <c r="H109" s="67"/>
      <c r="I109" s="67"/>
      <c r="J109" s="67"/>
      <c r="K109" s="67"/>
      <c r="L109" s="67"/>
      <c r="P109" s="99"/>
    </row>
    <row r="110" spans="1:42" ht="14.25" x14ac:dyDescent="0.2">
      <c r="D110" s="65" t="s">
        <v>141</v>
      </c>
      <c r="E110" s="66"/>
      <c r="F110" s="66"/>
      <c r="G110" s="67"/>
      <c r="H110" s="67"/>
      <c r="I110" s="67"/>
      <c r="J110" s="67"/>
      <c r="K110" s="67"/>
      <c r="L110" s="67"/>
    </row>
  </sheetData>
  <mergeCells count="39">
    <mergeCell ref="AL1:AN1"/>
    <mergeCell ref="AC3:AL3"/>
    <mergeCell ref="AM3:AN5"/>
    <mergeCell ref="AC4:AD4"/>
    <mergeCell ref="AE4:AF4"/>
    <mergeCell ref="AG4:AH4"/>
    <mergeCell ref="AI4:AJ4"/>
    <mergeCell ref="AK4:AL4"/>
    <mergeCell ref="AC5:AD5"/>
    <mergeCell ref="AE5:AF5"/>
    <mergeCell ref="AG5:AH5"/>
    <mergeCell ref="AI5:AJ5"/>
    <mergeCell ref="AK5:AL5"/>
    <mergeCell ref="Z1:AB1"/>
    <mergeCell ref="Q2:AB2"/>
    <mergeCell ref="D3:D6"/>
    <mergeCell ref="Q3:Z3"/>
    <mergeCell ref="AA3:AB5"/>
    <mergeCell ref="Q4:R4"/>
    <mergeCell ref="S4:T4"/>
    <mergeCell ref="U4:V4"/>
    <mergeCell ref="W4:X4"/>
    <mergeCell ref="Y4:Z4"/>
    <mergeCell ref="Q5:R5"/>
    <mergeCell ref="S5:T5"/>
    <mergeCell ref="U5:V5"/>
    <mergeCell ref="W5:X5"/>
    <mergeCell ref="Y5:Z5"/>
    <mergeCell ref="K5:L5"/>
    <mergeCell ref="M5:N5"/>
    <mergeCell ref="O5:P5"/>
    <mergeCell ref="D105:L105"/>
    <mergeCell ref="N1:P1"/>
    <mergeCell ref="E2:P2"/>
    <mergeCell ref="E3:J4"/>
    <mergeCell ref="K3:P4"/>
    <mergeCell ref="E5:F5"/>
    <mergeCell ref="G5:H5"/>
    <mergeCell ref="I5:J5"/>
  </mergeCells>
  <pageMargins left="0.51181102362204722" right="0.31496062992125984" top="0.35433070866141736" bottom="0.35433070866141736" header="0.31496062992125984" footer="0.31496062992125984"/>
  <pageSetup paperSize="9" scale="74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 2</vt:lpstr>
      <vt:lpstr>прилож 1</vt:lpstr>
      <vt:lpstr>'прилож 1'!Заголовки_для_печати</vt:lpstr>
      <vt:lpstr>'прилож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2017-12-08T10:09:45Z</dcterms:modified>
</cp:coreProperties>
</file>